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essica\2023\"/>
    </mc:Choice>
  </mc:AlternateContent>
  <bookViews>
    <workbookView xWindow="-120" yWindow="-120" windowWidth="29040" windowHeight="15720" activeTab="5"/>
  </bookViews>
  <sheets>
    <sheet name="janeiro" sheetId="1" r:id="rId1"/>
    <sheet name="fevereiro" sheetId="2" r:id="rId2"/>
    <sheet name="março" sheetId="3" r:id="rId3"/>
    <sheet name="abril" sheetId="5" r:id="rId4"/>
    <sheet name="maio" sheetId="7" r:id="rId5"/>
    <sheet name="junho" sheetId="8" r:id="rId6"/>
    <sheet name="julho" sheetId="6" r:id="rId7"/>
    <sheet name="agosto" sheetId="12" r:id="rId8"/>
    <sheet name="setembro" sheetId="13" r:id="rId9"/>
    <sheet name="outubro" sheetId="14" r:id="rId10"/>
    <sheet name="novembro" sheetId="15" r:id="rId11"/>
    <sheet name="dezembro" sheetId="16" r:id="rId12"/>
  </sheets>
  <definedNames>
    <definedName name="_xlnm.Print_Area" localSheetId="0">janeiro!$A$1:$R$84</definedName>
    <definedName name="_xlnm.Print_Titles" localSheetId="1">fevereiro!$1:$4</definedName>
    <definedName name="_xlnm.Print_Titles" localSheetId="0">janeiro!$1:$4</definedName>
    <definedName name="_xlnm.Print_Titles" localSheetId="2">março!$1:$4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8" l="1"/>
  <c r="C50" i="8"/>
  <c r="C49" i="8"/>
  <c r="C48" i="8"/>
  <c r="C47" i="8"/>
  <c r="C46" i="8"/>
  <c r="C52" i="8" s="1"/>
  <c r="C50" i="7"/>
  <c r="C48" i="7"/>
  <c r="C51" i="7"/>
  <c r="C54" i="7"/>
  <c r="C53" i="7"/>
  <c r="C52" i="7"/>
  <c r="C43" i="3"/>
  <c r="C47" i="3" s="1"/>
  <c r="C58" i="5"/>
  <c r="F54" i="7"/>
  <c r="E54" i="7"/>
  <c r="E42" i="8"/>
  <c r="C108" i="2" l="1"/>
  <c r="F108" i="2"/>
  <c r="E108" i="2"/>
  <c r="E47" i="3"/>
  <c r="C37" i="3"/>
  <c r="E58" i="5"/>
  <c r="E53" i="7" l="1"/>
  <c r="E52" i="7"/>
  <c r="E51" i="7"/>
  <c r="E50" i="7"/>
  <c r="E48" i="7"/>
  <c r="E49" i="7"/>
  <c r="E56" i="5"/>
  <c r="E57" i="5"/>
  <c r="E46" i="3"/>
  <c r="C49" i="7"/>
  <c r="C46" i="3"/>
  <c r="C57" i="5"/>
  <c r="C107" i="2"/>
  <c r="C45" i="3"/>
  <c r="C41" i="3" l="1"/>
  <c r="C102" i="2"/>
  <c r="H61" i="16" l="1"/>
  <c r="P57" i="16" s="1"/>
  <c r="C56" i="16"/>
  <c r="C55" i="16"/>
  <c r="H51" i="16"/>
  <c r="P50" i="16" s="1"/>
  <c r="F51" i="16"/>
  <c r="E51" i="16"/>
  <c r="P48" i="16" s="1"/>
  <c r="C51" i="16"/>
  <c r="J50" i="16"/>
  <c r="K50" i="16" s="1"/>
  <c r="P49" i="16"/>
  <c r="J49" i="16"/>
  <c r="K49" i="16" s="1"/>
  <c r="J48" i="16"/>
  <c r="K48" i="16" s="1"/>
  <c r="J47" i="16"/>
  <c r="K47" i="16" s="1"/>
  <c r="J46" i="16"/>
  <c r="K46" i="16" s="1"/>
  <c r="J45" i="16"/>
  <c r="H61" i="15"/>
  <c r="P57" i="15" s="1"/>
  <c r="C59" i="15"/>
  <c r="F56" i="15"/>
  <c r="J56" i="15" s="1"/>
  <c r="C56" i="15"/>
  <c r="C55" i="15"/>
  <c r="H51" i="15"/>
  <c r="P50" i="15" s="1"/>
  <c r="F51" i="15"/>
  <c r="E51" i="15"/>
  <c r="P48" i="15" s="1"/>
  <c r="C51" i="15"/>
  <c r="J50" i="15"/>
  <c r="K50" i="15" s="1"/>
  <c r="P49" i="15"/>
  <c r="J49" i="15"/>
  <c r="K49" i="15" s="1"/>
  <c r="J48" i="15"/>
  <c r="K48" i="15" s="1"/>
  <c r="J47" i="15"/>
  <c r="K47" i="15" s="1"/>
  <c r="J46" i="15"/>
  <c r="K46" i="15" s="1"/>
  <c r="J45" i="15"/>
  <c r="K45" i="15" s="1"/>
  <c r="H61" i="14"/>
  <c r="P57" i="14"/>
  <c r="C56" i="14"/>
  <c r="C55" i="14"/>
  <c r="H51" i="14"/>
  <c r="P50" i="14" s="1"/>
  <c r="F51" i="14"/>
  <c r="P49" i="14" s="1"/>
  <c r="E51" i="14"/>
  <c r="P48" i="14" s="1"/>
  <c r="C51" i="14"/>
  <c r="J50" i="14"/>
  <c r="K50" i="14" s="1"/>
  <c r="J49" i="14"/>
  <c r="K49" i="14" s="1"/>
  <c r="J48" i="14"/>
  <c r="K48" i="14" s="1"/>
  <c r="J47" i="14"/>
  <c r="K47" i="14" s="1"/>
  <c r="J46" i="14"/>
  <c r="K46" i="14" s="1"/>
  <c r="J45" i="14"/>
  <c r="K45" i="14" s="1"/>
  <c r="H61" i="13"/>
  <c r="C59" i="13"/>
  <c r="P57" i="13"/>
  <c r="C56" i="13"/>
  <c r="C55" i="13"/>
  <c r="H51" i="13"/>
  <c r="P50" i="13" s="1"/>
  <c r="F51" i="13"/>
  <c r="P49" i="13" s="1"/>
  <c r="E51" i="13"/>
  <c r="C51" i="13"/>
  <c r="J50" i="13"/>
  <c r="K50" i="13" s="1"/>
  <c r="J49" i="13"/>
  <c r="K49" i="13" s="1"/>
  <c r="P48" i="13"/>
  <c r="J48" i="13"/>
  <c r="K48" i="13" s="1"/>
  <c r="K47" i="13"/>
  <c r="J47" i="13"/>
  <c r="J46" i="13"/>
  <c r="K46" i="13" s="1"/>
  <c r="J45" i="13"/>
  <c r="K45" i="13" s="1"/>
  <c r="H61" i="12"/>
  <c r="P57" i="12" s="1"/>
  <c r="C56" i="12"/>
  <c r="F55" i="12"/>
  <c r="C55" i="12"/>
  <c r="H51" i="12"/>
  <c r="P50" i="12" s="1"/>
  <c r="F51" i="12"/>
  <c r="P49" i="12" s="1"/>
  <c r="E51" i="12"/>
  <c r="P48" i="12" s="1"/>
  <c r="C51" i="12"/>
  <c r="J50" i="12"/>
  <c r="K50" i="12" s="1"/>
  <c r="J49" i="12"/>
  <c r="K49" i="12" s="1"/>
  <c r="J48" i="12"/>
  <c r="K48" i="12" s="1"/>
  <c r="J47" i="12"/>
  <c r="K47" i="12" s="1"/>
  <c r="J46" i="12"/>
  <c r="K46" i="12" s="1"/>
  <c r="J45" i="12"/>
  <c r="H61" i="6"/>
  <c r="P57" i="6" s="1"/>
  <c r="F59" i="6"/>
  <c r="E57" i="6"/>
  <c r="C56" i="6"/>
  <c r="C55" i="6"/>
  <c r="H51" i="6"/>
  <c r="P50" i="6" s="1"/>
  <c r="F51" i="6"/>
  <c r="P49" i="6" s="1"/>
  <c r="E51" i="6"/>
  <c r="P48" i="6" s="1"/>
  <c r="C51" i="6"/>
  <c r="J50" i="6"/>
  <c r="K50" i="6" s="1"/>
  <c r="J49" i="6"/>
  <c r="K49" i="6" s="1"/>
  <c r="J48" i="6"/>
  <c r="K48" i="6" s="1"/>
  <c r="J47" i="6"/>
  <c r="K47" i="6" s="1"/>
  <c r="J46" i="6"/>
  <c r="K46" i="6" s="1"/>
  <c r="J45" i="6"/>
  <c r="K45" i="6" s="1"/>
  <c r="H52" i="8"/>
  <c r="P48" i="8" s="1"/>
  <c r="F50" i="8"/>
  <c r="F48" i="8"/>
  <c r="H42" i="8"/>
  <c r="P41" i="8" s="1"/>
  <c r="F42" i="8"/>
  <c r="P40" i="8" s="1"/>
  <c r="P39" i="8"/>
  <c r="C42" i="8"/>
  <c r="J41" i="8"/>
  <c r="K41" i="8" s="1"/>
  <c r="J40" i="8"/>
  <c r="K40" i="8" s="1"/>
  <c r="J39" i="8"/>
  <c r="K39" i="8" s="1"/>
  <c r="J38" i="8"/>
  <c r="K38" i="8" s="1"/>
  <c r="J37" i="8"/>
  <c r="K37" i="8" s="1"/>
  <c r="J36" i="8"/>
  <c r="K36" i="8" s="1"/>
  <c r="H54" i="7"/>
  <c r="P50" i="7" s="1"/>
  <c r="H44" i="7"/>
  <c r="P43" i="7" s="1"/>
  <c r="F44" i="7"/>
  <c r="P42" i="7" s="1"/>
  <c r="E44" i="7"/>
  <c r="P41" i="7" s="1"/>
  <c r="C44" i="7"/>
  <c r="J43" i="7"/>
  <c r="K43" i="7" s="1"/>
  <c r="J42" i="7"/>
  <c r="K42" i="7" s="1"/>
  <c r="J41" i="7"/>
  <c r="K41" i="7" s="1"/>
  <c r="J40" i="7"/>
  <c r="K40" i="7" s="1"/>
  <c r="J39" i="7"/>
  <c r="K39" i="7" s="1"/>
  <c r="J38" i="7"/>
  <c r="H58" i="5"/>
  <c r="P54" i="5" s="1"/>
  <c r="F54" i="5"/>
  <c r="F53" i="5"/>
  <c r="J53" i="5" s="1"/>
  <c r="C53" i="5"/>
  <c r="C52" i="5"/>
  <c r="H48" i="5"/>
  <c r="P47" i="5" s="1"/>
  <c r="F48" i="5"/>
  <c r="P46" i="5" s="1"/>
  <c r="E48" i="5"/>
  <c r="P45" i="5" s="1"/>
  <c r="C48" i="5"/>
  <c r="J47" i="5"/>
  <c r="K47" i="5" s="1"/>
  <c r="J46" i="5"/>
  <c r="K46" i="5" s="1"/>
  <c r="J45" i="5"/>
  <c r="K45" i="5" s="1"/>
  <c r="J44" i="5"/>
  <c r="K44" i="5" s="1"/>
  <c r="J43" i="5"/>
  <c r="K43" i="5" s="1"/>
  <c r="J42" i="5"/>
  <c r="F43" i="3"/>
  <c r="F46" i="3"/>
  <c r="E45" i="3"/>
  <c r="E102" i="2"/>
  <c r="E55" i="16" s="1"/>
  <c r="E37" i="3"/>
  <c r="C44" i="3"/>
  <c r="C102" i="16"/>
  <c r="C42" i="3"/>
  <c r="F103" i="2"/>
  <c r="F56" i="13" s="1"/>
  <c r="J56" i="13" s="1"/>
  <c r="F104" i="2"/>
  <c r="F57" i="14" s="1"/>
  <c r="F105" i="2"/>
  <c r="F58" i="15" s="1"/>
  <c r="F106" i="2"/>
  <c r="F59" i="14" s="1"/>
  <c r="F107" i="2"/>
  <c r="F53" i="7" s="1"/>
  <c r="F102" i="2"/>
  <c r="F55" i="16" s="1"/>
  <c r="E107" i="2"/>
  <c r="E60" i="15" s="1"/>
  <c r="E106" i="2"/>
  <c r="E59" i="15" s="1"/>
  <c r="E105" i="2"/>
  <c r="E49" i="8" s="1"/>
  <c r="E104" i="2"/>
  <c r="E57" i="14" s="1"/>
  <c r="E103" i="2"/>
  <c r="C106" i="2"/>
  <c r="C59" i="16" s="1"/>
  <c r="C105" i="2"/>
  <c r="C58" i="16" s="1"/>
  <c r="C104" i="2"/>
  <c r="C57" i="6" s="1"/>
  <c r="P42" i="8" l="1"/>
  <c r="Q42" i="8" s="1"/>
  <c r="C57" i="13"/>
  <c r="F58" i="16"/>
  <c r="F45" i="3"/>
  <c r="C54" i="5"/>
  <c r="F56" i="5"/>
  <c r="J56" i="5" s="1"/>
  <c r="K56" i="5" s="1"/>
  <c r="F49" i="7"/>
  <c r="J49" i="7" s="1"/>
  <c r="K49" i="7" s="1"/>
  <c r="F46" i="8"/>
  <c r="F57" i="6"/>
  <c r="J57" i="6" s="1"/>
  <c r="K57" i="6" s="1"/>
  <c r="C60" i="6"/>
  <c r="C59" i="12"/>
  <c r="E57" i="13"/>
  <c r="J57" i="13" s="1"/>
  <c r="K57" i="13" s="1"/>
  <c r="E59" i="13"/>
  <c r="F55" i="14"/>
  <c r="C58" i="14"/>
  <c r="F60" i="14"/>
  <c r="C57" i="15"/>
  <c r="F59" i="15"/>
  <c r="F56" i="16"/>
  <c r="J56" i="16" s="1"/>
  <c r="J49" i="8"/>
  <c r="F51" i="7"/>
  <c r="C60" i="14"/>
  <c r="C56" i="5"/>
  <c r="F44" i="3"/>
  <c r="E54" i="5"/>
  <c r="F51" i="8"/>
  <c r="K51" i="6"/>
  <c r="F55" i="6"/>
  <c r="F60" i="6"/>
  <c r="F56" i="12"/>
  <c r="J56" i="12" s="1"/>
  <c r="F59" i="12"/>
  <c r="F57" i="13"/>
  <c r="F59" i="13"/>
  <c r="F58" i="14"/>
  <c r="E57" i="15"/>
  <c r="C60" i="15"/>
  <c r="C57" i="16"/>
  <c r="F59" i="16"/>
  <c r="F57" i="5"/>
  <c r="F52" i="7"/>
  <c r="F47" i="8"/>
  <c r="J47" i="8" s="1"/>
  <c r="K47" i="8" s="1"/>
  <c r="F49" i="8"/>
  <c r="C58" i="6"/>
  <c r="C57" i="12"/>
  <c r="C60" i="12"/>
  <c r="F55" i="13"/>
  <c r="C60" i="13"/>
  <c r="F56" i="14"/>
  <c r="J56" i="14" s="1"/>
  <c r="C59" i="14"/>
  <c r="F57" i="15"/>
  <c r="F60" i="15"/>
  <c r="J60" i="15" s="1"/>
  <c r="E57" i="16"/>
  <c r="C60" i="16"/>
  <c r="F58" i="12"/>
  <c r="F42" i="3"/>
  <c r="F52" i="5"/>
  <c r="C55" i="5"/>
  <c r="F50" i="7"/>
  <c r="F56" i="6"/>
  <c r="J56" i="6" s="1"/>
  <c r="F58" i="6"/>
  <c r="J51" i="12"/>
  <c r="F57" i="12"/>
  <c r="F60" i="12"/>
  <c r="C58" i="13"/>
  <c r="F60" i="13"/>
  <c r="C57" i="14"/>
  <c r="C61" i="14" s="1"/>
  <c r="E59" i="14"/>
  <c r="F55" i="15"/>
  <c r="F61" i="15" s="1"/>
  <c r="P56" i="15" s="1"/>
  <c r="C58" i="15"/>
  <c r="C61" i="15" s="1"/>
  <c r="F57" i="16"/>
  <c r="F60" i="16"/>
  <c r="F41" i="3"/>
  <c r="F47" i="3" s="1"/>
  <c r="F55" i="5"/>
  <c r="J44" i="7"/>
  <c r="F48" i="7"/>
  <c r="E48" i="8"/>
  <c r="J48" i="8" s="1"/>
  <c r="K48" i="8" s="1"/>
  <c r="E50" i="8"/>
  <c r="J50" i="8" s="1"/>
  <c r="C59" i="6"/>
  <c r="C58" i="12"/>
  <c r="C61" i="12" s="1"/>
  <c r="F58" i="13"/>
  <c r="J51" i="16"/>
  <c r="J48" i="5"/>
  <c r="J59" i="14"/>
  <c r="K59" i="14" s="1"/>
  <c r="J55" i="16"/>
  <c r="K55" i="16" s="1"/>
  <c r="J59" i="15"/>
  <c r="C88" i="3"/>
  <c r="K56" i="13"/>
  <c r="K59" i="15"/>
  <c r="K56" i="12"/>
  <c r="C93" i="8"/>
  <c r="K56" i="14"/>
  <c r="J57" i="15"/>
  <c r="K57" i="15" s="1"/>
  <c r="J57" i="16"/>
  <c r="K57" i="16" s="1"/>
  <c r="J54" i="5"/>
  <c r="K53" i="5"/>
  <c r="C99" i="5"/>
  <c r="C102" i="12"/>
  <c r="C102" i="14"/>
  <c r="K56" i="16"/>
  <c r="C102" i="6"/>
  <c r="C102" i="13"/>
  <c r="C95" i="7"/>
  <c r="C102" i="15"/>
  <c r="F58" i="5"/>
  <c r="P53" i="5" s="1"/>
  <c r="F61" i="13"/>
  <c r="P56" i="13" s="1"/>
  <c r="K56" i="15"/>
  <c r="F61" i="16"/>
  <c r="P56" i="16" s="1"/>
  <c r="E60" i="6"/>
  <c r="E60" i="13"/>
  <c r="J60" i="13" s="1"/>
  <c r="E60" i="14"/>
  <c r="J60" i="14" s="1"/>
  <c r="K60" i="14" s="1"/>
  <c r="E51" i="8"/>
  <c r="E60" i="16"/>
  <c r="J60" i="16" s="1"/>
  <c r="K60" i="16" s="1"/>
  <c r="J53" i="7"/>
  <c r="K53" i="7" s="1"/>
  <c r="E60" i="12"/>
  <c r="J57" i="5"/>
  <c r="K57" i="5" s="1"/>
  <c r="J59" i="13"/>
  <c r="K59" i="13" s="1"/>
  <c r="E59" i="6"/>
  <c r="J59" i="6" s="1"/>
  <c r="K59" i="6" s="1"/>
  <c r="E59" i="12"/>
  <c r="J59" i="12" s="1"/>
  <c r="K59" i="12" s="1"/>
  <c r="E59" i="16"/>
  <c r="J59" i="16" s="1"/>
  <c r="K59" i="16" s="1"/>
  <c r="E58" i="6"/>
  <c r="E58" i="13"/>
  <c r="J58" i="13" s="1"/>
  <c r="K58" i="13" s="1"/>
  <c r="E55" i="5"/>
  <c r="J55" i="5" s="1"/>
  <c r="K55" i="5" s="1"/>
  <c r="E58" i="16"/>
  <c r="E44" i="3"/>
  <c r="E58" i="12"/>
  <c r="J58" i="12" s="1"/>
  <c r="E58" i="14"/>
  <c r="J58" i="14" s="1"/>
  <c r="K58" i="14" s="1"/>
  <c r="E58" i="15"/>
  <c r="J58" i="15" s="1"/>
  <c r="K58" i="15" s="1"/>
  <c r="E43" i="3"/>
  <c r="E57" i="12"/>
  <c r="J57" i="12" s="1"/>
  <c r="K57" i="12" s="1"/>
  <c r="E46" i="8"/>
  <c r="E52" i="8" s="1"/>
  <c r="E55" i="15"/>
  <c r="J55" i="15" s="1"/>
  <c r="K55" i="15" s="1"/>
  <c r="E52" i="5"/>
  <c r="J52" i="5" s="1"/>
  <c r="E55" i="14"/>
  <c r="J55" i="14" s="1"/>
  <c r="K55" i="14" s="1"/>
  <c r="E41" i="3"/>
  <c r="E55" i="12"/>
  <c r="E55" i="13"/>
  <c r="E55" i="6"/>
  <c r="J55" i="6" s="1"/>
  <c r="K55" i="6" s="1"/>
  <c r="P51" i="16"/>
  <c r="Q51" i="16" s="1"/>
  <c r="K45" i="16"/>
  <c r="K51" i="16" s="1"/>
  <c r="K51" i="15"/>
  <c r="J51" i="15"/>
  <c r="P51" i="15"/>
  <c r="Q51" i="15" s="1"/>
  <c r="K51" i="14"/>
  <c r="Q50" i="14"/>
  <c r="J51" i="14"/>
  <c r="F61" i="14"/>
  <c r="P56" i="14" s="1"/>
  <c r="Q56" i="14" s="1"/>
  <c r="P51" i="14"/>
  <c r="Q51" i="14" s="1"/>
  <c r="J57" i="14"/>
  <c r="K57" i="14" s="1"/>
  <c r="K51" i="13"/>
  <c r="Q57" i="13"/>
  <c r="Q50" i="13"/>
  <c r="Q49" i="13"/>
  <c r="J51" i="13"/>
  <c r="P51" i="13"/>
  <c r="Q51" i="13" s="1"/>
  <c r="Q57" i="12"/>
  <c r="P51" i="12"/>
  <c r="Q51" i="12" s="1"/>
  <c r="Q50" i="12"/>
  <c r="K45" i="12"/>
  <c r="K51" i="12" s="1"/>
  <c r="P51" i="6"/>
  <c r="Q49" i="6"/>
  <c r="J51" i="6"/>
  <c r="K56" i="6"/>
  <c r="Q41" i="8"/>
  <c r="K42" i="8"/>
  <c r="J42" i="8"/>
  <c r="P44" i="7"/>
  <c r="Q44" i="7" s="1"/>
  <c r="K38" i="7"/>
  <c r="K44" i="7" s="1"/>
  <c r="P48" i="5"/>
  <c r="Q48" i="5" s="1"/>
  <c r="K42" i="5"/>
  <c r="K48" i="5" s="1"/>
  <c r="Q48" i="8" l="1"/>
  <c r="Q39" i="8"/>
  <c r="Q40" i="8"/>
  <c r="K50" i="8"/>
  <c r="K49" i="8"/>
  <c r="C61" i="6"/>
  <c r="J46" i="8"/>
  <c r="K46" i="8" s="1"/>
  <c r="J51" i="8"/>
  <c r="K51" i="8" s="1"/>
  <c r="F52" i="8"/>
  <c r="K60" i="15"/>
  <c r="K61" i="15" s="1"/>
  <c r="K60" i="13"/>
  <c r="C61" i="13"/>
  <c r="C61" i="16"/>
  <c r="J48" i="7"/>
  <c r="K48" i="7" s="1"/>
  <c r="P49" i="7"/>
  <c r="Q49" i="7" s="1"/>
  <c r="J50" i="7"/>
  <c r="K50" i="7" s="1"/>
  <c r="J52" i="7"/>
  <c r="K52" i="7" s="1"/>
  <c r="Q48" i="14"/>
  <c r="K58" i="12"/>
  <c r="J58" i="6"/>
  <c r="K58" i="6" s="1"/>
  <c r="J60" i="12"/>
  <c r="K60" i="12" s="1"/>
  <c r="J60" i="6"/>
  <c r="K60" i="6" s="1"/>
  <c r="K61" i="6" s="1"/>
  <c r="Q49" i="12"/>
  <c r="F61" i="12"/>
  <c r="P56" i="12" s="1"/>
  <c r="Q56" i="12" s="1"/>
  <c r="Q48" i="13"/>
  <c r="Q57" i="14"/>
  <c r="J51" i="7"/>
  <c r="K51" i="7" s="1"/>
  <c r="K54" i="5"/>
  <c r="Q49" i="16"/>
  <c r="Q50" i="16"/>
  <c r="E61" i="16"/>
  <c r="P55" i="16" s="1"/>
  <c r="Q55" i="16" s="1"/>
  <c r="J58" i="16"/>
  <c r="J58" i="5"/>
  <c r="J61" i="15"/>
  <c r="P41" i="3"/>
  <c r="K52" i="5"/>
  <c r="E61" i="14"/>
  <c r="P55" i="14" s="1"/>
  <c r="Q55" i="14" s="1"/>
  <c r="E61" i="12"/>
  <c r="P55" i="12" s="1"/>
  <c r="J55" i="12"/>
  <c r="E61" i="15"/>
  <c r="P55" i="15" s="1"/>
  <c r="P60" i="15" s="1"/>
  <c r="Q60" i="15" s="1"/>
  <c r="P48" i="7"/>
  <c r="E61" i="13"/>
  <c r="P55" i="13" s="1"/>
  <c r="J55" i="13"/>
  <c r="Q48" i="16"/>
  <c r="Q56" i="16"/>
  <c r="Q57" i="16"/>
  <c r="Q49" i="15"/>
  <c r="Q48" i="15"/>
  <c r="Q50" i="15"/>
  <c r="Q56" i="15"/>
  <c r="Q57" i="15"/>
  <c r="K61" i="14"/>
  <c r="J61" i="14"/>
  <c r="Q49" i="14"/>
  <c r="Q56" i="13"/>
  <c r="Q48" i="12"/>
  <c r="Q57" i="6"/>
  <c r="Q51" i="6"/>
  <c r="Q48" i="6"/>
  <c r="Q50" i="6"/>
  <c r="Q50" i="7"/>
  <c r="Q42" i="7"/>
  <c r="Q41" i="7"/>
  <c r="Q43" i="7"/>
  <c r="Q46" i="5"/>
  <c r="Q45" i="5"/>
  <c r="Q47" i="5"/>
  <c r="Q53" i="5"/>
  <c r="Q54" i="5"/>
  <c r="H47" i="3"/>
  <c r="P43" i="3" s="1"/>
  <c r="P42" i="3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H37" i="3"/>
  <c r="P36" i="3" s="1"/>
  <c r="F37" i="3"/>
  <c r="P35" i="3" s="1"/>
  <c r="P34" i="3"/>
  <c r="J36" i="3"/>
  <c r="K36" i="3" s="1"/>
  <c r="J35" i="3"/>
  <c r="K35" i="3" s="1"/>
  <c r="J34" i="3"/>
  <c r="K34" i="3" s="1"/>
  <c r="J33" i="3"/>
  <c r="K33" i="3" s="1"/>
  <c r="J32" i="3"/>
  <c r="K32" i="3" s="1"/>
  <c r="J31" i="3"/>
  <c r="H108" i="2"/>
  <c r="P104" i="2" s="1"/>
  <c r="P103" i="2"/>
  <c r="H98" i="2"/>
  <c r="P97" i="2" s="1"/>
  <c r="F98" i="2"/>
  <c r="P96" i="2" s="1"/>
  <c r="E98" i="2"/>
  <c r="P95" i="2" s="1"/>
  <c r="C98" i="2"/>
  <c r="J97" i="2"/>
  <c r="K97" i="2" s="1"/>
  <c r="J96" i="2"/>
  <c r="K96" i="2" s="1"/>
  <c r="J95" i="2"/>
  <c r="K95" i="2" s="1"/>
  <c r="J94" i="2"/>
  <c r="K94" i="2" s="1"/>
  <c r="J93" i="2"/>
  <c r="K93" i="2" s="1"/>
  <c r="J92" i="2"/>
  <c r="J69" i="1"/>
  <c r="K69" i="1" s="1"/>
  <c r="J70" i="1"/>
  <c r="K70" i="1" s="1"/>
  <c r="J71" i="1"/>
  <c r="K71" i="1" s="1"/>
  <c r="J72" i="1"/>
  <c r="K72" i="1" s="1"/>
  <c r="J73" i="1"/>
  <c r="K73" i="1" s="1"/>
  <c r="H84" i="1"/>
  <c r="F84" i="1"/>
  <c r="E84" i="1"/>
  <c r="C84" i="1"/>
  <c r="J81" i="1"/>
  <c r="K81" i="1" s="1"/>
  <c r="J82" i="1"/>
  <c r="K82" i="1" s="1"/>
  <c r="P47" i="8" l="1"/>
  <c r="Q47" i="8" s="1"/>
  <c r="F61" i="6"/>
  <c r="P56" i="6" s="1"/>
  <c r="Q56" i="6" s="1"/>
  <c r="P46" i="8"/>
  <c r="Q46" i="8" s="1"/>
  <c r="E61" i="6"/>
  <c r="P55" i="6" s="1"/>
  <c r="K52" i="8"/>
  <c r="J52" i="8"/>
  <c r="P53" i="7"/>
  <c r="Q53" i="7" s="1"/>
  <c r="J54" i="7"/>
  <c r="K58" i="5"/>
  <c r="K54" i="7"/>
  <c r="J61" i="6"/>
  <c r="P52" i="5"/>
  <c r="Q52" i="5" s="1"/>
  <c r="P60" i="16"/>
  <c r="Q60" i="16" s="1"/>
  <c r="K58" i="16"/>
  <c r="K61" i="16" s="1"/>
  <c r="J61" i="16"/>
  <c r="P60" i="14"/>
  <c r="Q60" i="14" s="1"/>
  <c r="Q55" i="15"/>
  <c r="Q48" i="7"/>
  <c r="J61" i="13"/>
  <c r="K55" i="13"/>
  <c r="K61" i="13" s="1"/>
  <c r="J61" i="12"/>
  <c r="K55" i="12"/>
  <c r="K61" i="12" s="1"/>
  <c r="Q55" i="13"/>
  <c r="P60" i="13"/>
  <c r="Q60" i="13" s="1"/>
  <c r="Q55" i="12"/>
  <c r="P60" i="12"/>
  <c r="Q60" i="12" s="1"/>
  <c r="J37" i="3"/>
  <c r="J98" i="2"/>
  <c r="P46" i="3"/>
  <c r="K47" i="3"/>
  <c r="P37" i="3"/>
  <c r="Q37" i="3" s="1"/>
  <c r="K31" i="3"/>
  <c r="K37" i="3" s="1"/>
  <c r="J47" i="3"/>
  <c r="P98" i="2"/>
  <c r="Q98" i="2" s="1"/>
  <c r="K92" i="2"/>
  <c r="K98" i="2" s="1"/>
  <c r="P60" i="6" l="1"/>
  <c r="Q60" i="6" s="1"/>
  <c r="P51" i="8"/>
  <c r="Q51" i="8" s="1"/>
  <c r="Q55" i="6"/>
  <c r="P57" i="5"/>
  <c r="Q57" i="5" s="1"/>
  <c r="Q103" i="2"/>
  <c r="Q104" i="2"/>
  <c r="Q41" i="3"/>
  <c r="Q34" i="3"/>
  <c r="Q46" i="3"/>
  <c r="Q43" i="3"/>
  <c r="Q35" i="3"/>
  <c r="Q42" i="3"/>
  <c r="Q36" i="3"/>
  <c r="Q96" i="2"/>
  <c r="Q95" i="2"/>
  <c r="Q97" i="2"/>
  <c r="P80" i="1" l="1"/>
  <c r="P79" i="1"/>
  <c r="P83" i="1" s="1"/>
  <c r="J83" i="1"/>
  <c r="K83" i="1" s="1"/>
  <c r="J80" i="1"/>
  <c r="K80" i="1" s="1"/>
  <c r="J79" i="1"/>
  <c r="K79" i="1" s="1"/>
  <c r="J78" i="1"/>
  <c r="K78" i="1" s="1"/>
  <c r="H74" i="1"/>
  <c r="P73" i="1" s="1"/>
  <c r="F74" i="1"/>
  <c r="P72" i="1" s="1"/>
  <c r="E74" i="1"/>
  <c r="P71" i="1" s="1"/>
  <c r="P74" i="1" s="1"/>
  <c r="C74" i="1"/>
  <c r="J68" i="1"/>
  <c r="K68" i="1" s="1"/>
  <c r="Q73" i="1" l="1"/>
  <c r="J74" i="1"/>
  <c r="K74" i="1"/>
  <c r="K84" i="1"/>
  <c r="J84" i="1"/>
  <c r="Q83" i="1" l="1"/>
  <c r="Q72" i="1"/>
  <c r="Q80" i="1"/>
  <c r="Q74" i="1"/>
  <c r="Q79" i="1"/>
  <c r="Q71" i="1"/>
  <c r="Q78" i="1"/>
  <c r="J102" i="2"/>
  <c r="K102" i="2" l="1"/>
  <c r="J103" i="2"/>
  <c r="K103" i="2" l="1"/>
  <c r="J104" i="2"/>
  <c r="K104" i="2"/>
  <c r="J105" i="2"/>
  <c r="K105" i="2" s="1"/>
  <c r="J106" i="2"/>
  <c r="K106" i="2" s="1"/>
  <c r="J107" i="2"/>
  <c r="K107" i="2"/>
  <c r="P102" i="2"/>
  <c r="Q102" i="2" s="1"/>
  <c r="J108" i="2" l="1"/>
  <c r="K108" i="2"/>
  <c r="P107" i="2"/>
  <c r="Q107" i="2" s="1"/>
</calcChain>
</file>

<file path=xl/sharedStrings.xml><?xml version="1.0" encoding="utf-8"?>
<sst xmlns="http://schemas.openxmlformats.org/spreadsheetml/2006/main" count="2342" uniqueCount="380">
  <si>
    <t>Valdir Mendonça Alves</t>
  </si>
  <si>
    <t>Luciana Rodrigues Pereira</t>
  </si>
  <si>
    <t>Codigo</t>
  </si>
  <si>
    <t>Homologado pelo CFC</t>
  </si>
  <si>
    <t>Data que o proc. Foi encaminhado</t>
  </si>
  <si>
    <t>Data da homologação pelo CRCGO</t>
  </si>
  <si>
    <t>Curso</t>
  </si>
  <si>
    <t>Evento</t>
  </si>
  <si>
    <t>Orientação e Banca</t>
  </si>
  <si>
    <t>Comissão</t>
  </si>
  <si>
    <t>Curso exterior</t>
  </si>
  <si>
    <t>Nome do Profissional/Capacitadora</t>
  </si>
  <si>
    <t>nº</t>
  </si>
  <si>
    <t>Produção Intelectual: Tipo e Titulo da produção</t>
  </si>
  <si>
    <t xml:space="preserve">Total de processos enviados </t>
  </si>
  <si>
    <t>Pós Graduação :  Tipo de pós -graduação e disciplina</t>
  </si>
  <si>
    <t>Docência (Disciplina)</t>
  </si>
  <si>
    <t>Situação deferido/indeferid/ Devolvido para adequação</t>
  </si>
  <si>
    <t>CONSELHEIRO(A)</t>
  </si>
  <si>
    <t>Processos</t>
  </si>
  <si>
    <t>Deferidos</t>
  </si>
  <si>
    <t>Indeferidos</t>
  </si>
  <si>
    <t>Devolvidos</t>
  </si>
  <si>
    <t>TOTAL</t>
  </si>
  <si>
    <t>TOTAIS</t>
  </si>
  <si>
    <t>Teste</t>
  </si>
  <si>
    <t xml:space="preserve">Quantidade de processos analisados </t>
  </si>
  <si>
    <t>% Reprres</t>
  </si>
  <si>
    <t>Quantidade de processos deferidos</t>
  </si>
  <si>
    <t>Quantidade de processos indeferidos</t>
  </si>
  <si>
    <t>Quantidade de processos Devolvidos</t>
  </si>
  <si>
    <t>DESCRIÇÃO</t>
  </si>
  <si>
    <t>Quantidade</t>
  </si>
  <si>
    <t>ANALISES GERAIS DO MÊS:</t>
  </si>
  <si>
    <t>ANALISES GERAIS ACUMULADAS ATÉ O MÊS:</t>
  </si>
  <si>
    <t>Danilo Silva de Oliveira</t>
  </si>
  <si>
    <t>Ivone Vieira Pereira</t>
  </si>
  <si>
    <t>Henrique Ricardo Batista</t>
  </si>
  <si>
    <t>Shirlei de Castro Pereira</t>
  </si>
  <si>
    <t>deferido</t>
  </si>
  <si>
    <t>GO-00034</t>
  </si>
  <si>
    <t>GO-00035</t>
  </si>
  <si>
    <t>GO-00036</t>
  </si>
  <si>
    <t>GO-00037</t>
  </si>
  <si>
    <t>GO-00038</t>
  </si>
  <si>
    <t>GO-00039</t>
  </si>
  <si>
    <t>JOÃO ARLINDO DO PRADO GUSMÃO</t>
  </si>
  <si>
    <t>clone na camara</t>
  </si>
  <si>
    <t>GO-00331</t>
  </si>
  <si>
    <t>Henrique Ricardo Batista e                   José Alvarenga da Silveira</t>
  </si>
  <si>
    <t>Situação deferido/indeferido/ Devolvido para adequação</t>
  </si>
  <si>
    <t>GO-00033</t>
  </si>
  <si>
    <t>Processos da EPC (via sistema) repassados para os conselheiro - Reunião de Câmara de Desenvolvimento Profissional  -  24 de janeiro de 2023 ATA nº 171/2023</t>
  </si>
  <si>
    <t>CLAUDOARTE GOMES DOS SANTOS</t>
  </si>
  <si>
    <t>Comissão de Auditores Independentes</t>
  </si>
  <si>
    <t>Declaração de Participação em Reunião de Comissão de Auditores Independentes</t>
  </si>
  <si>
    <t>AGUIAR ARAUJO DE OLIVEIRA</t>
  </si>
  <si>
    <t>JACKSON LARA RIBEIRO</t>
  </si>
  <si>
    <t>RODRIGO ROMANATO LEITE</t>
  </si>
  <si>
    <t>GO-00285</t>
  </si>
  <si>
    <t xml:space="preserve">Curso: Contabilidade nas Construtoras e Atividades Imobiliárias  </t>
  </si>
  <si>
    <t xml:space="preserve"> Disciplina: PRÁTICA E ESTÁGIO CONTÁBIL I </t>
  </si>
  <si>
    <t xml:space="preserve">ANNE KELLY APARECIDA DE SOUZA TASSARA </t>
  </si>
  <si>
    <t>GO-00293</t>
  </si>
  <si>
    <t>GO-00294</t>
  </si>
  <si>
    <t>GO-00295</t>
  </si>
  <si>
    <t>Função exercida</t>
  </si>
  <si>
    <t>Auditor</t>
  </si>
  <si>
    <t>Perito</t>
  </si>
  <si>
    <t xml:space="preserve"> Disciplina: CONTABILIDADE GOVERNAMENTAL I </t>
  </si>
  <si>
    <t xml:space="preserve"> Disciplina: CONTABILIDADE GOVERNAMENTAL II </t>
  </si>
  <si>
    <t xml:space="preserve">GO-00299 </t>
  </si>
  <si>
    <t xml:space="preserve"> Disciplina: INTRODUÇÃO A CONTABILIDADE </t>
  </si>
  <si>
    <t xml:space="preserve">JUNIOR RODRIGUES NUNES DE FREITAS </t>
  </si>
  <si>
    <t>GO-00300</t>
  </si>
  <si>
    <t xml:space="preserve"> Disciplina: ANALISE DAS DEMONSTRAÇOES CONTÁBEIS </t>
  </si>
  <si>
    <t>GO-00302</t>
  </si>
  <si>
    <t>GO-00301</t>
  </si>
  <si>
    <t xml:space="preserve"> Disciplina: CONTABILIDADE AVANÇADA </t>
  </si>
  <si>
    <t xml:space="preserve"> Disciplina: CONTABILIDADE EMPRESARIAL </t>
  </si>
  <si>
    <t>perito</t>
  </si>
  <si>
    <t>GO-00332</t>
  </si>
  <si>
    <t>GO-00333</t>
  </si>
  <si>
    <t>Disciplina: Contabilidade Avançada – Fusões, Cisões e Incorporações</t>
  </si>
  <si>
    <t>Disciplina: Perícia Contábil &amp; Legislação Aplicável ao Perito</t>
  </si>
  <si>
    <t>Disciplina: Perícia Judicial &amp; Extrajudicial</t>
  </si>
  <si>
    <t>Comissão de Contabilidade Condominial de Goiás</t>
  </si>
  <si>
    <t>RENATO DE CAMARGO SANTOS</t>
  </si>
  <si>
    <t>LUCIANE DE PAULA MUNHOZ SANTOS</t>
  </si>
  <si>
    <t>Auditora</t>
  </si>
  <si>
    <t>GO-00473</t>
  </si>
  <si>
    <t>GO-00474</t>
  </si>
  <si>
    <t>GO-00475</t>
  </si>
  <si>
    <t>GO-00476</t>
  </si>
  <si>
    <t>GO-00477</t>
  </si>
  <si>
    <t xml:space="preserve">disciplina: Gestão Avançada de Organizações </t>
  </si>
  <si>
    <t>FELIPE FERNANDES DE CASTRO</t>
  </si>
  <si>
    <t>disciplina: Liderança e Desenvolvimento de Pessoas</t>
  </si>
  <si>
    <t xml:space="preserve">disciplina: Special Topics in Leadership: Diversity in Organizations </t>
  </si>
  <si>
    <t>disciplina: Cultura e Mudança Organizacional</t>
  </si>
  <si>
    <t xml:space="preserve">disciplina: Negócios Integrados (Integrating Business) </t>
  </si>
  <si>
    <t xml:space="preserve">THIAGO LEITE FRANCO </t>
  </si>
  <si>
    <t xml:space="preserve">GO-00478 </t>
  </si>
  <si>
    <t xml:space="preserve">Disciplina: Ambientação em Educação a Distância </t>
  </si>
  <si>
    <t xml:space="preserve">disciplina: Especialização em Docência para a Educação Profissional e Tecnológica </t>
  </si>
  <si>
    <t>GO-00479</t>
  </si>
  <si>
    <t>PROGP</t>
  </si>
  <si>
    <t xml:space="preserve">GO-00490 </t>
  </si>
  <si>
    <t xml:space="preserve">disciplina: Módulo I - Princípios e Instrumentos </t>
  </si>
  <si>
    <t xml:space="preserve">DENER MUTO SILVA </t>
  </si>
  <si>
    <t>não informada</t>
  </si>
  <si>
    <t>GO-00491</t>
  </si>
  <si>
    <t xml:space="preserve">disciplina: Módulo II - Ativos, Passivos, Receitas e Despesas </t>
  </si>
  <si>
    <t>GO-00498</t>
  </si>
  <si>
    <t>WANESSA DE ARAUJO NUNES COSTA</t>
  </si>
  <si>
    <t xml:space="preserve">disciplina: Planejamento tributário e incentivos fiscais </t>
  </si>
  <si>
    <t xml:space="preserve">disciplina: Gestão dos tributos sobre imposto de renda das pessoas jurídicas (IRPJ e CSLL) Lucro Real </t>
  </si>
  <si>
    <t>GO-00499</t>
  </si>
  <si>
    <t>GO-00500</t>
  </si>
  <si>
    <t xml:space="preserve">disciplina: Gestão dos tributos sobre operações financeiras e investimentos estrangeiros (IOF) </t>
  </si>
  <si>
    <t xml:space="preserve">disciplina: TRIBUTOS INDIRETOS ICMS e IPI </t>
  </si>
  <si>
    <t>GO-00480</t>
  </si>
  <si>
    <t>GO-00481</t>
  </si>
  <si>
    <t>GO-00482</t>
  </si>
  <si>
    <t>GO-00501</t>
  </si>
  <si>
    <t xml:space="preserve">disciplina: PLANEJAMENTO E GESTÃO TRIBUTÁRIA </t>
  </si>
  <si>
    <t xml:space="preserve"> JAIRO FERREIRA DOS SANTOS </t>
  </si>
  <si>
    <t>PROGP/PRORT</t>
  </si>
  <si>
    <t xml:space="preserve">disciplina: Simples Nacional Estatuto da Micro e Pequena Empresa </t>
  </si>
  <si>
    <t xml:space="preserve"> disciplina: Direito Tributário: Processos Administrativos e Judiciais </t>
  </si>
  <si>
    <t>CÉSAR CARLOS DOS SANTOS JÚNIOR</t>
  </si>
  <si>
    <t xml:space="preserve"> Disciplina: Contabilidade Empresarial </t>
  </si>
  <si>
    <t xml:space="preserve">GO-00337 </t>
  </si>
  <si>
    <t>GO-00338</t>
  </si>
  <si>
    <t>GO-00339</t>
  </si>
  <si>
    <t>GO-00340</t>
  </si>
  <si>
    <t xml:space="preserve"> Disciplina: Contabilidade Intermediária </t>
  </si>
  <si>
    <t xml:space="preserve"> Disciplina: Auditoria I </t>
  </si>
  <si>
    <t xml:space="preserve"> Disciplina: Auditoria II </t>
  </si>
  <si>
    <t>GO-00341</t>
  </si>
  <si>
    <t>GO-00342</t>
  </si>
  <si>
    <t xml:space="preserve"> Disciplina: Análise das Demonstrações Financeiras </t>
  </si>
  <si>
    <t>GO-00343</t>
  </si>
  <si>
    <t>GO-00344</t>
  </si>
  <si>
    <t xml:space="preserve"> Disciplina: Contabilidade do Agronegócio </t>
  </si>
  <si>
    <t>Curso: Tributação do Imposto de Renda das Pessoas Físicas</t>
  </si>
  <si>
    <t xml:space="preserve"> GO-00709</t>
  </si>
  <si>
    <t xml:space="preserve">
Capacitadora: FLORESTA TREINAMENTO E CONSULTORIA LTDA
</t>
  </si>
  <si>
    <t xml:space="preserve"> GO-00710</t>
  </si>
  <si>
    <t>Curso: Contabilidade nas Construtoras e Atividades Imobiliárias</t>
  </si>
  <si>
    <t>THIAGO SILVA MARINHO</t>
  </si>
  <si>
    <t>COMISSÃO DE AUDITORES INDEPENDENTES</t>
  </si>
  <si>
    <t>Processos da EPC (via sistema) repassados para os conselheiro - Reunião de Câmara de Desenvolvimento Profissional  -   de março de 2023 ATA nº</t>
  </si>
  <si>
    <t>QUADRO RESUMO DO MÊS DE JANEIRO/2023</t>
  </si>
  <si>
    <t>QUADRO ACUMULADO NO MÊS DE JANEIRO/2023</t>
  </si>
  <si>
    <t>INSTITUTO DE PÓS GRADUAÇÃO E GRADUAÇÃO LTDA- IPOG</t>
  </si>
  <si>
    <t>GO-00711</t>
  </si>
  <si>
    <t>Função Exercida</t>
  </si>
  <si>
    <t>Curso: Formação em ICMS</t>
  </si>
  <si>
    <t>1º Conexão Contábil de Goiás</t>
  </si>
  <si>
    <t>GO-00052</t>
  </si>
  <si>
    <t>CONSELHO REGIONAL DE CONTABILIDADE DE GOIÁS</t>
  </si>
  <si>
    <t>GO-00040</t>
  </si>
  <si>
    <t>GO-00041</t>
  </si>
  <si>
    <t>VALDIR MENDONCA ALVES</t>
  </si>
  <si>
    <t>Comissão Estadual de Educação Contábil do CRCGO</t>
  </si>
  <si>
    <t>Auditor independente</t>
  </si>
  <si>
    <t xml:space="preserve"> JOSE RICARDO XAVIER</t>
  </si>
  <si>
    <t xml:space="preserve"> Comissão Terceiro Setor </t>
  </si>
  <si>
    <t xml:space="preserve">GO-00042 </t>
  </si>
  <si>
    <t>GO-00043</t>
  </si>
  <si>
    <t>CASSIUS PIMENTA RODRIGUES</t>
  </si>
  <si>
    <t>GO-00437</t>
  </si>
  <si>
    <t>ELIANE GONÇALVES MARTINS BERLANDA</t>
  </si>
  <si>
    <t xml:space="preserve">disciplina: Direito Empresarial </t>
  </si>
  <si>
    <t>PRORT</t>
  </si>
  <si>
    <t xml:space="preserve">disciplina: Relato Integrado </t>
  </si>
  <si>
    <t xml:space="preserve"> GO-00545 </t>
  </si>
  <si>
    <t xml:space="preserve">disciplina: Direito das Obrigações </t>
  </si>
  <si>
    <t xml:space="preserve">GO-00551 </t>
  </si>
  <si>
    <t xml:space="preserve">disciplina: Matematica financeira aplicada </t>
  </si>
  <si>
    <t>GO-00552</t>
  </si>
  <si>
    <t xml:space="preserve">disciplina: Comunicação Corporativa </t>
  </si>
  <si>
    <t>GO-00553</t>
  </si>
  <si>
    <t>GO-00554</t>
  </si>
  <si>
    <t xml:space="preserve">disciplina: Gestão de processos (tradicional e ágil) </t>
  </si>
  <si>
    <t>indeferido</t>
  </si>
  <si>
    <t>Processos da EPC (via sistema) repassados para os conselheiro - Reunião de Câmara de Desenvolvimento Profissional  -  24 de fevereiro de 2023 ATA nº 172/2023</t>
  </si>
  <si>
    <t xml:space="preserve">disciplina: Planejamento tributário dinâmico (dynamic tax planning) </t>
  </si>
  <si>
    <t>GO-00555</t>
  </si>
  <si>
    <t>disciplina: Auditoria e Governança tributária</t>
  </si>
  <si>
    <t>GO-00556</t>
  </si>
  <si>
    <t>disciplina: Fundamentos da pericia no CPC- Responsabilidade administrativa, civil e criminal do perito</t>
  </si>
  <si>
    <t>GO-00557</t>
  </si>
  <si>
    <t>GO-00558</t>
  </si>
  <si>
    <t>GO-00559</t>
  </si>
  <si>
    <t>GO-00560</t>
  </si>
  <si>
    <t>GO-00561</t>
  </si>
  <si>
    <t>disciplina: Avaliação de sociedadess empresarias</t>
  </si>
  <si>
    <t xml:space="preserve">disciplina: Governabilidade (compliance, governança corporativa e ética) </t>
  </si>
  <si>
    <t>disciplina: Valuation Aplicado - EAD</t>
  </si>
  <si>
    <t xml:space="preserve">disciplina: Gestão estratégica de custos e formação de preço </t>
  </si>
  <si>
    <t>GO-00546</t>
  </si>
  <si>
    <t>Perito contábil</t>
  </si>
  <si>
    <t xml:space="preserve">disciplina: Práticas Atuariais I </t>
  </si>
  <si>
    <t>DEUSMAR EMIDIO MARTINS</t>
  </si>
  <si>
    <t>GO-00547</t>
  </si>
  <si>
    <t xml:space="preserve">disciplina: Praticas Atuariais II </t>
  </si>
  <si>
    <t xml:space="preserve">disciplina: Fundos de Pensão I </t>
  </si>
  <si>
    <t>GO-00548</t>
  </si>
  <si>
    <t xml:space="preserve">disciplina: Fundos de Pensão II </t>
  </si>
  <si>
    <t>GO-00549</t>
  </si>
  <si>
    <t xml:space="preserve">disciplina: Calculos Financeiros e Atuariais I </t>
  </si>
  <si>
    <t>GO-00550</t>
  </si>
  <si>
    <t>GO-00712</t>
  </si>
  <si>
    <t>GO-00713</t>
  </si>
  <si>
    <t>TRIBUTAÇÃO COM BASE NO LUCRO REAL</t>
  </si>
  <si>
    <t>TRIBUTAÇÃO COM BASE NO LUCRO PRESUMIDO E ARBITRADO</t>
  </si>
  <si>
    <t>FLORESTA TREINAMENTO E CONSULTORIA LTDA</t>
  </si>
  <si>
    <t>GILBERTO VIEIRA DO CARMO</t>
  </si>
  <si>
    <t>GO-00534</t>
  </si>
  <si>
    <t xml:space="preserve">disciplina: RESPONSABILIDADE DA SOCIEDADE, SÓCIOS E ADMINISTRADORES </t>
  </si>
  <si>
    <t>disciplina: GESTÃO PATRIMONIAL</t>
  </si>
  <si>
    <t>perito contábil</t>
  </si>
  <si>
    <t>GO-00535</t>
  </si>
  <si>
    <t>GO-00536</t>
  </si>
  <si>
    <t>GO-00537</t>
  </si>
  <si>
    <t xml:space="preserve">disciplina: TESES TRIBUTÁRIAS NO STF E STJ </t>
  </si>
  <si>
    <t xml:space="preserve">disciplina: GOVERNANÇA CORPORATIVA DE EMPRESAS FAMILIARES </t>
  </si>
  <si>
    <t xml:space="preserve">disciplina: CALCULOS FINANCEIROS E ATUARIAIS II </t>
  </si>
  <si>
    <t xml:space="preserve"> GO-00514 </t>
  </si>
  <si>
    <t>disciplina: METODOLOGIA DSOP EDUCACIONAL</t>
  </si>
  <si>
    <t xml:space="preserve"> MARINA AGUIAR RIBEIRO </t>
  </si>
  <si>
    <t xml:space="preserve">GO-00538 </t>
  </si>
  <si>
    <t xml:space="preserve">disciplina: METODOLOGIA DA PESQUISA CIENTÍFICA </t>
  </si>
  <si>
    <t xml:space="preserve">GO-00540 </t>
  </si>
  <si>
    <t>GO-00533</t>
  </si>
  <si>
    <t>EDSON MARTINS DE OLIVEIRA</t>
  </si>
  <si>
    <t>disciplina: PERÍCIA EM CUMPRIMENTO DE SENTENÇA</t>
  </si>
  <si>
    <t xml:space="preserve">disciplina: DIREITO BANCÁRIO </t>
  </si>
  <si>
    <t xml:space="preserve"> GO-00521 </t>
  </si>
  <si>
    <t xml:space="preserve"> GO-00522</t>
  </si>
  <si>
    <t xml:space="preserve"> GO-00523</t>
  </si>
  <si>
    <t xml:space="preserve"> GO-00524</t>
  </si>
  <si>
    <t xml:space="preserve"> GO-00525</t>
  </si>
  <si>
    <t xml:space="preserve"> GO-00526</t>
  </si>
  <si>
    <t xml:space="preserve"> GO-00527</t>
  </si>
  <si>
    <t xml:space="preserve"> GO-00528</t>
  </si>
  <si>
    <t xml:space="preserve"> GO-00529</t>
  </si>
  <si>
    <t xml:space="preserve"> GO-00530</t>
  </si>
  <si>
    <t xml:space="preserve"> GO-00531</t>
  </si>
  <si>
    <t xml:space="preserve"> GO-00532</t>
  </si>
  <si>
    <t xml:space="preserve">disciplina: DIREITO CIVIL </t>
  </si>
  <si>
    <t xml:space="preserve">disciplina: TÉCNICAS DE NEGOCIAÇÃO EM DÍVIDAS BANCÁRIAS </t>
  </si>
  <si>
    <t xml:space="preserve">disciplina: CÁLCULO FINANCEIRO </t>
  </si>
  <si>
    <t xml:space="preserve">disciplina: TÍTULOS DE CRÉDITO </t>
  </si>
  <si>
    <t>disciplina: DIREITO PROCESSUAL CIVIL</t>
  </si>
  <si>
    <t xml:space="preserve">disciplina: PERÍCIA EM EMPRÉSTIMOS BANCÁRIOS </t>
  </si>
  <si>
    <t xml:space="preserve">disciplina: COMUNICAÇÃO JURÍDICA </t>
  </si>
  <si>
    <t xml:space="preserve">disciplina: PERÍCIA EM CHEQUE ESPECIAL </t>
  </si>
  <si>
    <t>disciplina: PERÍCIA EM FINANCIAMENTOS IMOBILIÁRIOS</t>
  </si>
  <si>
    <t>disciplina: PREVENÇÃO A FRAUDES</t>
  </si>
  <si>
    <t xml:space="preserve">disciplina: ADMINISTRAÇÃO JUDICIAL </t>
  </si>
  <si>
    <t xml:space="preserve">disciplina: Contabilidade em IFRS - Tópicos Avançados </t>
  </si>
  <si>
    <t xml:space="preserve">CLAUDETE MULLER </t>
  </si>
  <si>
    <t>PRORT/PROGP</t>
  </si>
  <si>
    <t xml:space="preserve">GO-00515 </t>
  </si>
  <si>
    <t>Disciplina: Negociação, influência e gerenciamento de conflitos</t>
  </si>
  <si>
    <t xml:space="preserve">disciplina: Controladoria &amp; Business Partner </t>
  </si>
  <si>
    <t>GO-00516</t>
  </si>
  <si>
    <t xml:space="preserve">disciplina: Análise Avançada das Demonstrações Contábeis </t>
  </si>
  <si>
    <t>GO-00517</t>
  </si>
  <si>
    <t xml:space="preserve">disciplina: Governança, Risco e Compliance </t>
  </si>
  <si>
    <t>GO-00518</t>
  </si>
  <si>
    <t xml:space="preserve"> GO-00502 </t>
  </si>
  <si>
    <t>disciplina: Aspectos Tributários Na Cadeia de Suprimento</t>
  </si>
  <si>
    <t xml:space="preserve"> JULIANA ANGELA DE SOUZA </t>
  </si>
  <si>
    <t xml:space="preserve">disciplina: Direito Tributário </t>
  </si>
  <si>
    <t xml:space="preserve"> GO-00503</t>
  </si>
  <si>
    <t>disciplina: Controladoria</t>
  </si>
  <si>
    <t xml:space="preserve">GO-00539 </t>
  </si>
  <si>
    <t xml:space="preserve">disciplina: CÁLCULOS TRABALHISTAS </t>
  </si>
  <si>
    <t xml:space="preserve"> ELIQUELSON BERLANDA MORAES </t>
  </si>
  <si>
    <t>GO-00566</t>
  </si>
  <si>
    <t>GO-00564</t>
  </si>
  <si>
    <t>GO-00565</t>
  </si>
  <si>
    <t xml:space="preserve">disciplina: esocial, EFD-REINF e DCTFWEB </t>
  </si>
  <si>
    <t xml:space="preserve"> disciplina: Jornada de trabalho e descanso </t>
  </si>
  <si>
    <t xml:space="preserve">disciplina: Introdução à Controladoria, Auditoria e Perícia Contábil </t>
  </si>
  <si>
    <t xml:space="preserve">GO-00542 </t>
  </si>
  <si>
    <t xml:space="preserve">SILVANA DOS SANTOS FERREIRA </t>
  </si>
  <si>
    <t>GO-00570</t>
  </si>
  <si>
    <t>GO-00571</t>
  </si>
  <si>
    <t>GO-00572</t>
  </si>
  <si>
    <t>GO-00573</t>
  </si>
  <si>
    <t>GO-00574</t>
  </si>
  <si>
    <t xml:space="preserve">disciplina: Auditoria Contábil </t>
  </si>
  <si>
    <t xml:space="preserve">disciplina: Análise e encerramento das Demonstrações Financeiras </t>
  </si>
  <si>
    <t xml:space="preserve">disciplina: Controladoria e Finanças corporativas </t>
  </si>
  <si>
    <t>disciplina: Compliance e Gestão de Riscos</t>
  </si>
  <si>
    <t>GO-00513</t>
  </si>
  <si>
    <t>EVANDO RODRIGUES DA SILVEIRA</t>
  </si>
  <si>
    <t>GO-00575</t>
  </si>
  <si>
    <t>GO-00576</t>
  </si>
  <si>
    <t>GO-00577</t>
  </si>
  <si>
    <t xml:space="preserve">disciplina: Gestão Financeira e Orçamentária </t>
  </si>
  <si>
    <t xml:space="preserve">disciplina: Matemática Financeira </t>
  </si>
  <si>
    <t xml:space="preserve">disciplina: Análise das demonstrações financeiras </t>
  </si>
  <si>
    <t xml:space="preserve">disciplina: Mercado financeiro e de capitais </t>
  </si>
  <si>
    <t xml:space="preserve">disciplina: Liderança e Alcance de resultados </t>
  </si>
  <si>
    <t xml:space="preserve">disciplina: Governança Risco e Compliance </t>
  </si>
  <si>
    <t>DANIELA SANTIAGO</t>
  </si>
  <si>
    <t xml:space="preserve">  GO-00578</t>
  </si>
  <si>
    <t xml:space="preserve">  GO-00579</t>
  </si>
  <si>
    <t xml:space="preserve">  GO-00580</t>
  </si>
  <si>
    <t xml:space="preserve">disciplina: Planejamento estratégico tributário </t>
  </si>
  <si>
    <t xml:space="preserve">disciplina: Planejamento estratégico e gestão de processos de negócios </t>
  </si>
  <si>
    <t>QUADRO RESUMO DO MÊS DE FEVEREIRO/2023</t>
  </si>
  <si>
    <t>QUADRO ACUMULADO NO MÊS DE MARÇO/2023</t>
  </si>
  <si>
    <t>QUADRO RESUMO DO MÊS DE MARÇO/2023</t>
  </si>
  <si>
    <t>GO-00581</t>
  </si>
  <si>
    <t>GO-00346</t>
  </si>
  <si>
    <t>CRISTIANE KENIA MARIANO DE FREITAS</t>
  </si>
  <si>
    <t>disciplina de Perícia Contábil e Arbitragem</t>
  </si>
  <si>
    <t>Processos da EPC (via sistema) repassados para os conselheiro - Reunião de Câmara de Desenvolvimento Profissional  -   21 de março de 2023 ATA nº 173/2023</t>
  </si>
  <si>
    <t xml:space="preserve">
Capacitadora: JAQUES PARTICIPAÇÕES E CONSULTORIA EMPRESARIAL EIRELI
</t>
  </si>
  <si>
    <t xml:space="preserve">GO-00024 </t>
  </si>
  <si>
    <t>Retenções na Fonte de Impostos e Contribuições Sociais na Contratação de Bens e Serviços por Órgãos da Administração Pública (IRRF, PIS-COFINS-CSLL, ISS e INSS)</t>
  </si>
  <si>
    <t>Processos da EPC (via sistema) repassados para os conselheiro - Reunião de Câmara de Desenvolvimento Profissional  -   24 de abril de 2023 ATA nº 174</t>
  </si>
  <si>
    <t>Processos da EPC (via sistema) repassados para os conselheiro - Reunião de Câmara de Desenvolvimento Profissional  -   29 de maio de 2023 ATA nº 175</t>
  </si>
  <si>
    <t>GO-00716</t>
  </si>
  <si>
    <t>Minicurso: PIS e Cofins - novidades, riscos e oportunidades</t>
  </si>
  <si>
    <t>GO-00717</t>
  </si>
  <si>
    <t>CURSO ONLINE ORÇAMENTO PÚBLICO: planejamento, execução e controle</t>
  </si>
  <si>
    <t>Curso Tributação do Agronegócio: pessoa física e pessoa jurídica</t>
  </si>
  <si>
    <t>GO-00718</t>
  </si>
  <si>
    <t>GO-00719</t>
  </si>
  <si>
    <t>Curso online: Formação de Auditores Contábeis</t>
  </si>
  <si>
    <t>CURSO ONLINE Perícia Contábil Judicial: desafios e oportunidades</t>
  </si>
  <si>
    <t>GO-00720</t>
  </si>
  <si>
    <t>GO-00721</t>
  </si>
  <si>
    <t>CURSO ONLINE - CONTABILIDADE DO AGRONEGÓCIO: estratégia, transformação e tecnologia</t>
  </si>
  <si>
    <t>CURSO ONLINE - A Tributação do Agronegócio: pessoa física e jurídica</t>
  </si>
  <si>
    <t>GO-00722</t>
  </si>
  <si>
    <t>GO-00723</t>
  </si>
  <si>
    <t>CURSO ONLINE - Planejamento Tributário Empresarial: escolha do regime tributário</t>
  </si>
  <si>
    <t>GO-00724</t>
  </si>
  <si>
    <t>CURSO ONLINE - GESTÃO ESTRATÉGICA DE CUSTOS E FORMAÇÃO DO PREÇO DE VENDA</t>
  </si>
  <si>
    <t>QUADRO ACUMULADO NO MÊS DE ABRIL/2023</t>
  </si>
  <si>
    <t>GO-00054</t>
  </si>
  <si>
    <t xml:space="preserve">VIII SIMPÓSIO DE PERÍCIA CONTÁBIL DE GOIÁS e IV FÓRUM DE PERÍCIA CONTÁBIL DE GOIÁS </t>
  </si>
  <si>
    <t>Curso: Elaboração das Demonstrações Contábeis (Balanço, DRE, DMPL, DVA)</t>
  </si>
  <si>
    <t>GO-00731</t>
  </si>
  <si>
    <t>QUADRO ACUMULADO NO MÊS ATÉ FEVEREIRO/2023</t>
  </si>
  <si>
    <t>GO-00728</t>
  </si>
  <si>
    <t>GO-00729</t>
  </si>
  <si>
    <t>GO-00730</t>
  </si>
  <si>
    <t>Curso: Simples Nacional</t>
  </si>
  <si>
    <t>Curso: Aprendendo e Descomplicando o e-Social</t>
  </si>
  <si>
    <t>Curso: Planejamento Tributário (Simples Nacional, Lucro Real, Lucro presumido e Lucro arbitrário)</t>
  </si>
  <si>
    <t>Curso: ICMS Substituição Tributária</t>
  </si>
  <si>
    <t>GO-00727</t>
  </si>
  <si>
    <t>GO-00714</t>
  </si>
  <si>
    <t>ESPECIALISTA EM PERÍCIAS DE CARTÃO DE CRÉDITO: do básico ao avançado</t>
  </si>
  <si>
    <t>INSTITUTO BRASILEIRO DE CONSULTORIA, AUDITORIA, PERÍCIA, PROJETOS E AVALIAÇÕES LTDA</t>
  </si>
  <si>
    <t>AUDITORIA CONTÁBIL &amp; FINANCEIRA</t>
  </si>
  <si>
    <t>GO-00725</t>
  </si>
  <si>
    <t>BOA SORTE SABEDORIA PROSPERIDADE SERVIÇOS EDUCACIONAL LTDA</t>
  </si>
  <si>
    <t>PENSAR CONTABILIDADE</t>
  </si>
  <si>
    <t>GO-00055</t>
  </si>
  <si>
    <t>GO-00048</t>
  </si>
  <si>
    <t>GO-00046</t>
  </si>
  <si>
    <t>GO-00047</t>
  </si>
  <si>
    <t>JOSE RICARDO XAVIER</t>
  </si>
  <si>
    <t>Comissão do Terceiro Setor CRCGO</t>
  </si>
  <si>
    <t>Processos da EPC (via sistema) repassados para os conselheiro - Reunião de Câmara de Desenvolvimento Profissional  -  20 de junho de 2023 ATA nº176</t>
  </si>
  <si>
    <t>QUADRO ACUMULADO NO MÊS DE MAIO/2023</t>
  </si>
  <si>
    <t>QUADRO RESUMO DO MÊS DE MAIO/2023</t>
  </si>
  <si>
    <t>QUADRO RESUMO DO MÊS DE JUNHO/2023</t>
  </si>
  <si>
    <t>QUADRO ACUMULADO ATE O MÊS DE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</si>
</sst>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21212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rgb="FF212121"/>
      <name val="Arial"/>
      <family val="2"/>
    </font>
    <font>
      <sz val="11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212121"/>
      <name val="Arial"/>
      <family val="2"/>
    </font>
    <font>
      <b/>
      <sz val="12"/>
      <name val="Arial"/>
      <family val="2"/>
    </font>
    <font>
      <sz val="12"/>
      <color rgb="FF212121"/>
      <name val="Arial"/>
      <family val="2"/>
    </font>
    <font>
      <sz val="12"/>
      <color theme="1"/>
      <name val="Arial"/>
      <family val="2"/>
    </font>
    <font>
      <b/>
      <sz val="12"/>
      <color rgb="FF00B050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rgb="FF7F7F7F"/>
      </left>
      <right style="thin">
        <color rgb="FF7F7F7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 style="double">
        <color rgb="FF3F3F3F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43" fontId="3" fillId="0" borderId="0" applyFont="0" applyFill="0" applyBorder="0" applyAlignment="0" applyProtection="0"/>
  </cellStyleXfs>
  <cellXfs count="370">
    <xf numFmtId="0" fontId="0" fillId="0" borderId="0" xfId="0"/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2" borderId="6" xfId="1" applyFont="1" applyBorder="1" applyAlignment="1">
      <alignment horizontal="center" vertical="center"/>
    </xf>
    <xf numFmtId="0" fontId="9" fillId="2" borderId="6" xfId="1" applyFont="1" applyBorder="1" applyAlignment="1">
      <alignment horizontal="center" vertical="center"/>
    </xf>
    <xf numFmtId="0" fontId="9" fillId="2" borderId="6" xfId="1" applyFont="1" applyBorder="1" applyAlignment="1">
      <alignment horizontal="center" wrapText="1"/>
    </xf>
    <xf numFmtId="14" fontId="6" fillId="2" borderId="6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9" fillId="2" borderId="6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14" fontId="6" fillId="2" borderId="1" xfId="1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2" borderId="6" xfId="1" applyFont="1" applyBorder="1" applyAlignment="1">
      <alignment vertical="center" wrapText="1"/>
    </xf>
    <xf numFmtId="0" fontId="6" fillId="2" borderId="6" xfId="1" applyFont="1" applyBorder="1" applyAlignment="1"/>
    <xf numFmtId="0" fontId="6" fillId="2" borderId="6" xfId="1" applyFont="1" applyBorder="1" applyAlignment="1">
      <alignment vertical="center"/>
    </xf>
    <xf numFmtId="0" fontId="9" fillId="2" borderId="6" xfId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3" borderId="2" xfId="2" applyFont="1" applyAlignment="1">
      <alignment horizontal="center" vertical="center"/>
    </xf>
    <xf numFmtId="0" fontId="6" fillId="3" borderId="12" xfId="2" applyFont="1" applyBorder="1"/>
    <xf numFmtId="0" fontId="9" fillId="3" borderId="12" xfId="2" applyFont="1" applyBorder="1" applyAlignment="1">
      <alignment vertical="center"/>
    </xf>
    <xf numFmtId="0" fontId="9" fillId="3" borderId="12" xfId="2" applyFont="1" applyBorder="1"/>
    <xf numFmtId="0" fontId="6" fillId="3" borderId="12" xfId="2" applyFont="1" applyBorder="1" applyAlignment="1">
      <alignment vertical="center"/>
    </xf>
    <xf numFmtId="0" fontId="6" fillId="3" borderId="2" xfId="2" applyFont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23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4" xfId="0" applyFont="1" applyBorder="1"/>
    <xf numFmtId="0" fontId="7" fillId="0" borderId="23" xfId="0" applyFont="1" applyBorder="1"/>
    <xf numFmtId="0" fontId="8" fillId="0" borderId="7" xfId="0" applyFont="1" applyBorder="1" applyAlignment="1">
      <alignment horizontal="center" wrapText="1"/>
    </xf>
    <xf numFmtId="0" fontId="8" fillId="0" borderId="14" xfId="0" applyFont="1" applyBorder="1"/>
    <xf numFmtId="0" fontId="7" fillId="0" borderId="20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6" xfId="0" applyFont="1" applyBorder="1"/>
    <xf numFmtId="0" fontId="7" fillId="0" borderId="20" xfId="0" applyFont="1" applyBorder="1"/>
    <xf numFmtId="0" fontId="7" fillId="0" borderId="19" xfId="0" applyFont="1" applyBorder="1"/>
    <xf numFmtId="0" fontId="8" fillId="0" borderId="0" xfId="0" applyFont="1" applyAlignment="1">
      <alignment horizontal="left"/>
    </xf>
    <xf numFmtId="0" fontId="7" fillId="0" borderId="16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43" fontId="7" fillId="0" borderId="14" xfId="3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43" fontId="7" fillId="0" borderId="6" xfId="3" applyFont="1" applyBorder="1" applyAlignment="1">
      <alignment horizontal="center"/>
    </xf>
    <xf numFmtId="0" fontId="6" fillId="2" borderId="6" xfId="1" applyFont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/>
    </xf>
    <xf numFmtId="14" fontId="6" fillId="2" borderId="6" xfId="1" applyNumberFormat="1" applyFont="1" applyBorder="1" applyAlignment="1">
      <alignment horizontal="center" vertical="center"/>
    </xf>
    <xf numFmtId="0" fontId="6" fillId="3" borderId="12" xfId="2" applyFont="1" applyBorder="1" applyAlignment="1">
      <alignment horizontal="center" vertical="center"/>
    </xf>
    <xf numFmtId="14" fontId="6" fillId="2" borderId="19" xfId="1" applyNumberFormat="1" applyFont="1" applyBorder="1" applyAlignment="1">
      <alignment horizontal="center" vertical="center"/>
    </xf>
    <xf numFmtId="0" fontId="6" fillId="2" borderId="24" xfId="1" applyFont="1" applyBorder="1" applyAlignment="1">
      <alignment horizontal="center" vertical="center"/>
    </xf>
    <xf numFmtId="14" fontId="6" fillId="2" borderId="10" xfId="1" applyNumberFormat="1" applyFont="1" applyBorder="1" applyAlignment="1">
      <alignment horizontal="center" vertical="center"/>
    </xf>
    <xf numFmtId="0" fontId="6" fillId="3" borderId="17" xfId="2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14" xfId="0" applyFont="1" applyBorder="1" applyAlignment="1">
      <alignment vertical="center"/>
    </xf>
    <xf numFmtId="0" fontId="10" fillId="5" borderId="6" xfId="0" applyFont="1" applyFill="1" applyBorder="1" applyAlignment="1">
      <alignment horizontal="center" vertical="center" wrapText="1"/>
    </xf>
    <xf numFmtId="0" fontId="6" fillId="3" borderId="12" xfId="2" applyFont="1" applyBorder="1" applyAlignment="1">
      <alignment horizontal="center"/>
    </xf>
    <xf numFmtId="0" fontId="6" fillId="2" borderId="6" xfId="1" applyFont="1" applyBorder="1" applyAlignment="1">
      <alignment horizontal="center" wrapText="1"/>
    </xf>
    <xf numFmtId="0" fontId="11" fillId="2" borderId="11" xfId="1" applyFont="1" applyBorder="1" applyAlignment="1">
      <alignment horizontal="center"/>
    </xf>
    <xf numFmtId="0" fontId="11" fillId="2" borderId="6" xfId="1" applyFont="1" applyBorder="1" applyAlignment="1">
      <alignment horizontal="center" vertical="center" wrapText="1"/>
    </xf>
    <xf numFmtId="0" fontId="11" fillId="2" borderId="6" xfId="1" applyFont="1" applyBorder="1" applyAlignment="1">
      <alignment horizontal="center" vertical="center"/>
    </xf>
    <xf numFmtId="0" fontId="11" fillId="2" borderId="6" xfId="1" applyFont="1" applyBorder="1" applyAlignment="1"/>
    <xf numFmtId="0" fontId="11" fillId="2" borderId="6" xfId="1" applyFont="1" applyBorder="1" applyAlignment="1">
      <alignment horizontal="center" wrapText="1"/>
    </xf>
    <xf numFmtId="14" fontId="11" fillId="2" borderId="6" xfId="1" applyNumberFormat="1" applyFont="1" applyBorder="1" applyAlignment="1">
      <alignment horizontal="center" vertical="center"/>
    </xf>
    <xf numFmtId="0" fontId="11" fillId="2" borderId="6" xfId="1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12" fillId="0" borderId="0" xfId="0" applyFont="1"/>
    <xf numFmtId="14" fontId="13" fillId="2" borderId="6" xfId="1" applyNumberFormat="1" applyFont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11" fillId="2" borderId="11" xfId="1" applyFont="1" applyBorder="1" applyAlignment="1">
      <alignment horizontal="center" vertical="center"/>
    </xf>
    <xf numFmtId="0" fontId="11" fillId="2" borderId="19" xfId="1" applyFont="1" applyBorder="1" applyAlignment="1">
      <alignment vertical="center"/>
    </xf>
    <xf numFmtId="0" fontId="11" fillId="2" borderId="15" xfId="1" applyFont="1" applyBorder="1" applyAlignment="1"/>
    <xf numFmtId="0" fontId="11" fillId="2" borderId="7" xfId="1" applyFont="1" applyBorder="1" applyAlignment="1"/>
    <xf numFmtId="0" fontId="11" fillId="2" borderId="6" xfId="1" applyFont="1" applyBorder="1" applyAlignment="1">
      <alignment horizontal="center"/>
    </xf>
    <xf numFmtId="0" fontId="11" fillId="2" borderId="7" xfId="1" applyFont="1" applyBorder="1" applyAlignment="1">
      <alignment horizontal="center" vertical="center" wrapText="1"/>
    </xf>
    <xf numFmtId="0" fontId="14" fillId="5" borderId="6" xfId="0" applyFont="1" applyFill="1" applyBorder="1"/>
    <xf numFmtId="0" fontId="11" fillId="2" borderId="7" xfId="1" applyFont="1" applyBorder="1" applyAlignment="1">
      <alignment horizontal="center"/>
    </xf>
    <xf numFmtId="0" fontId="15" fillId="6" borderId="6" xfId="0" applyFont="1" applyFill="1" applyBorder="1" applyAlignment="1">
      <alignment horizontal="center" vertical="center" wrapText="1"/>
    </xf>
    <xf numFmtId="0" fontId="9" fillId="3" borderId="12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6" fillId="6" borderId="20" xfId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0" fontId="9" fillId="6" borderId="6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wrapText="1"/>
    </xf>
    <xf numFmtId="0" fontId="6" fillId="5" borderId="20" xfId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vertical="center"/>
    </xf>
    <xf numFmtId="0" fontId="9" fillId="6" borderId="20" xfId="1" applyFont="1" applyFill="1" applyBorder="1" applyAlignment="1">
      <alignment vertical="center"/>
    </xf>
    <xf numFmtId="0" fontId="9" fillId="5" borderId="6" xfId="1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6" fillId="6" borderId="6" xfId="1" applyFont="1" applyFill="1" applyBorder="1" applyAlignment="1">
      <alignment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6" fillId="5" borderId="6" xfId="1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14" fontId="17" fillId="2" borderId="1" xfId="1" applyNumberFormat="1" applyFont="1" applyAlignment="1">
      <alignment horizontal="center" vertical="center"/>
    </xf>
    <xf numFmtId="14" fontId="11" fillId="6" borderId="10" xfId="1" applyNumberFormat="1" applyFont="1" applyFill="1" applyBorder="1" applyAlignment="1">
      <alignment horizontal="center" vertical="center"/>
    </xf>
    <xf numFmtId="14" fontId="13" fillId="6" borderId="1" xfId="1" applyNumberFormat="1" applyFont="1" applyFill="1" applyAlignment="1">
      <alignment horizontal="center" vertical="center"/>
    </xf>
    <xf numFmtId="14" fontId="11" fillId="6" borderId="6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6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 wrapText="1"/>
    </xf>
    <xf numFmtId="0" fontId="4" fillId="2" borderId="6" xfId="1" applyFont="1" applyBorder="1" applyAlignment="1"/>
    <xf numFmtId="0" fontId="4" fillId="2" borderId="6" xfId="1" applyFont="1" applyBorder="1" applyAlignment="1">
      <alignment horizontal="center" wrapText="1"/>
    </xf>
    <xf numFmtId="14" fontId="4" fillId="2" borderId="6" xfId="1" applyNumberFormat="1" applyFont="1" applyBorder="1" applyAlignment="1">
      <alignment horizontal="center" vertical="center"/>
    </xf>
    <xf numFmtId="14" fontId="4" fillId="2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2" borderId="6" xfId="1" applyFont="1" applyBorder="1" applyAlignment="1">
      <alignment vertical="center"/>
    </xf>
    <xf numFmtId="0" fontId="4" fillId="3" borderId="12" xfId="2" applyFont="1" applyBorder="1" applyAlignment="1">
      <alignment horizontal="center" vertical="center"/>
    </xf>
    <xf numFmtId="0" fontId="4" fillId="3" borderId="17" xfId="2" applyFont="1" applyBorder="1" applyAlignment="1">
      <alignment horizontal="center" vertical="center"/>
    </xf>
    <xf numFmtId="0" fontId="4" fillId="2" borderId="24" xfId="1" applyFont="1" applyBorder="1" applyAlignment="1">
      <alignment horizontal="center" vertical="center"/>
    </xf>
    <xf numFmtId="14" fontId="4" fillId="2" borderId="10" xfId="1" applyNumberFormat="1" applyFont="1" applyBorder="1" applyAlignment="1">
      <alignment horizontal="center" vertical="center"/>
    </xf>
    <xf numFmtId="0" fontId="4" fillId="2" borderId="11" xfId="1" applyFont="1" applyBorder="1" applyAlignment="1">
      <alignment horizontal="center" vertical="center"/>
    </xf>
    <xf numFmtId="14" fontId="4" fillId="2" borderId="19" xfId="1" applyNumberFormat="1" applyFont="1" applyBorder="1" applyAlignment="1">
      <alignment horizontal="center" vertical="center"/>
    </xf>
    <xf numFmtId="14" fontId="4" fillId="2" borderId="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6" xfId="1" applyFont="1" applyBorder="1" applyAlignment="1">
      <alignment horizontal="center"/>
    </xf>
    <xf numFmtId="0" fontId="4" fillId="3" borderId="12" xfId="2" applyFont="1" applyBorder="1" applyAlignment="1">
      <alignment horizontal="center"/>
    </xf>
    <xf numFmtId="0" fontId="4" fillId="2" borderId="19" xfId="1" applyFont="1" applyBorder="1" applyAlignment="1">
      <alignment horizontal="center" vertical="center" wrapText="1"/>
    </xf>
    <xf numFmtId="0" fontId="4" fillId="2" borderId="19" xfId="1" applyFont="1" applyBorder="1" applyAlignment="1"/>
    <xf numFmtId="0" fontId="5" fillId="0" borderId="0" xfId="0" applyFont="1" applyAlignment="1">
      <alignment horizontal="center"/>
    </xf>
    <xf numFmtId="0" fontId="4" fillId="3" borderId="2" xfId="2" applyFont="1" applyAlignment="1">
      <alignment horizontal="center" vertical="center"/>
    </xf>
    <xf numFmtId="0" fontId="4" fillId="3" borderId="12" xfId="2" applyFont="1" applyBorder="1"/>
    <xf numFmtId="0" fontId="4" fillId="3" borderId="12" xfId="2" applyFont="1" applyBorder="1" applyAlignment="1">
      <alignment vertical="center"/>
    </xf>
    <xf numFmtId="0" fontId="4" fillId="3" borderId="2" xfId="2" applyFont="1"/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23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vertical="center"/>
    </xf>
    <xf numFmtId="0" fontId="5" fillId="0" borderId="23" xfId="0" applyFont="1" applyBorder="1"/>
    <xf numFmtId="0" fontId="5" fillId="0" borderId="16" xfId="0" applyFont="1" applyBorder="1"/>
    <xf numFmtId="0" fontId="5" fillId="0" borderId="0" xfId="0" applyFont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19" xfId="0" applyFont="1" applyBorder="1"/>
    <xf numFmtId="0" fontId="5" fillId="0" borderId="6" xfId="0" applyFont="1" applyBorder="1" applyAlignment="1">
      <alignment vertical="center"/>
    </xf>
    <xf numFmtId="0" fontId="5" fillId="0" borderId="6" xfId="0" applyFont="1" applyBorder="1"/>
    <xf numFmtId="0" fontId="5" fillId="0" borderId="23" xfId="0" applyFont="1" applyBorder="1" applyAlignment="1">
      <alignment horizontal="center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43" fontId="5" fillId="0" borderId="14" xfId="3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43" fontId="5" fillId="0" borderId="6" xfId="3" applyFont="1" applyBorder="1" applyAlignment="1">
      <alignment horizontal="center"/>
    </xf>
    <xf numFmtId="0" fontId="18" fillId="5" borderId="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4" fillId="2" borderId="15" xfId="1" applyFont="1" applyBorder="1" applyAlignment="1">
      <alignment vertical="center"/>
    </xf>
    <xf numFmtId="0" fontId="4" fillId="2" borderId="7" xfId="1" applyFont="1" applyBorder="1" applyAlignment="1">
      <alignment vertical="center"/>
    </xf>
    <xf numFmtId="0" fontId="4" fillId="2" borderId="7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/>
    </xf>
    <xf numFmtId="0" fontId="4" fillId="2" borderId="20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25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6" borderId="0" xfId="2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4" borderId="0" xfId="0" applyFont="1" applyFill="1"/>
    <xf numFmtId="0" fontId="4" fillId="6" borderId="6" xfId="2" applyFont="1" applyFill="1" applyBorder="1" applyAlignment="1">
      <alignment horizontal="center"/>
    </xf>
    <xf numFmtId="14" fontId="19" fillId="2" borderId="6" xfId="1" applyNumberFormat="1" applyFont="1" applyBorder="1" applyAlignment="1">
      <alignment horizontal="center" vertical="center"/>
    </xf>
    <xf numFmtId="14" fontId="17" fillId="2" borderId="8" xfId="1" applyNumberFormat="1" applyFont="1" applyBorder="1" applyAlignment="1">
      <alignment horizontal="center" vertical="center"/>
    </xf>
    <xf numFmtId="0" fontId="6" fillId="3" borderId="12" xfId="2" applyFont="1" applyBorder="1" applyAlignment="1"/>
    <xf numFmtId="0" fontId="6" fillId="3" borderId="17" xfId="2" applyFont="1" applyBorder="1" applyAlignment="1"/>
    <xf numFmtId="0" fontId="6" fillId="3" borderId="6" xfId="2" applyFont="1" applyBorder="1" applyAlignment="1"/>
    <xf numFmtId="0" fontId="9" fillId="2" borderId="0" xfId="1" applyFont="1" applyBorder="1" applyAlignment="1">
      <alignment horizontal="center" vertical="center"/>
    </xf>
    <xf numFmtId="0" fontId="6" fillId="2" borderId="29" xfId="1" applyFont="1" applyBorder="1" applyAlignment="1">
      <alignment horizontal="center" vertical="center"/>
    </xf>
    <xf numFmtId="14" fontId="9" fillId="2" borderId="6" xfId="1" applyNumberFormat="1" applyFont="1" applyBorder="1" applyAlignment="1">
      <alignment horizontal="center" vertical="center"/>
    </xf>
    <xf numFmtId="0" fontId="9" fillId="2" borderId="7" xfId="1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11" fillId="2" borderId="6" xfId="1" applyFont="1" applyBorder="1" applyAlignment="1">
      <alignment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0" fontId="11" fillId="2" borderId="7" xfId="1" applyFont="1" applyBorder="1" applyAlignment="1">
      <alignment horizontal="center" wrapText="1"/>
    </xf>
    <xf numFmtId="14" fontId="6" fillId="2" borderId="0" xfId="1" applyNumberFormat="1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9" fillId="2" borderId="7" xfId="1" applyFont="1" applyBorder="1" applyAlignment="1">
      <alignment horizontal="center" vertical="center"/>
    </xf>
    <xf numFmtId="0" fontId="9" fillId="2" borderId="8" xfId="1" applyFont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14" fontId="16" fillId="6" borderId="6" xfId="0" applyNumberFormat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wrapText="1"/>
    </xf>
    <xf numFmtId="0" fontId="21" fillId="6" borderId="6" xfId="1" applyFont="1" applyFill="1" applyBorder="1" applyAlignment="1">
      <alignment horizontal="center" vertical="center"/>
    </xf>
    <xf numFmtId="0" fontId="21" fillId="6" borderId="6" xfId="1" applyFont="1" applyFill="1" applyBorder="1" applyAlignment="1">
      <alignment vertical="center"/>
    </xf>
    <xf numFmtId="0" fontId="21" fillId="6" borderId="6" xfId="1" applyFont="1" applyFill="1" applyBorder="1" applyAlignment="1">
      <alignment horizontal="center" vertical="center" wrapText="1"/>
    </xf>
    <xf numFmtId="0" fontId="21" fillId="6" borderId="20" xfId="1" applyFont="1" applyFill="1" applyBorder="1" applyAlignment="1">
      <alignment vertical="center"/>
    </xf>
    <xf numFmtId="0" fontId="21" fillId="6" borderId="11" xfId="1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 wrapText="1"/>
    </xf>
    <xf numFmtId="14" fontId="24" fillId="6" borderId="1" xfId="1" applyNumberFormat="1" applyFont="1" applyFill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0" xfId="0" applyFont="1"/>
    <xf numFmtId="0" fontId="25" fillId="0" borderId="6" xfId="0" applyFont="1" applyBorder="1" applyAlignment="1">
      <alignment horizontal="center"/>
    </xf>
    <xf numFmtId="0" fontId="21" fillId="6" borderId="6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14" fontId="26" fillId="2" borderId="1" xfId="1" applyNumberFormat="1" applyFont="1" applyAlignment="1">
      <alignment horizontal="center" vertical="center"/>
    </xf>
    <xf numFmtId="0" fontId="20" fillId="5" borderId="6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/>
    </xf>
    <xf numFmtId="14" fontId="23" fillId="5" borderId="6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6" xfId="1" applyFont="1" applyFill="1" applyBorder="1" applyAlignment="1">
      <alignment horizontal="center" wrapText="1"/>
    </xf>
    <xf numFmtId="0" fontId="9" fillId="5" borderId="19" xfId="1" applyFont="1" applyFill="1" applyBorder="1" applyAlignment="1">
      <alignment vertical="center"/>
    </xf>
    <xf numFmtId="0" fontId="21" fillId="5" borderId="6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21" fillId="5" borderId="7" xfId="1" applyFont="1" applyFill="1" applyBorder="1" applyAlignment="1">
      <alignment horizontal="center" vertical="center" wrapText="1"/>
    </xf>
    <xf numFmtId="0" fontId="21" fillId="5" borderId="6" xfId="1" applyFont="1" applyFill="1" applyBorder="1" applyAlignment="1">
      <alignment horizontal="center"/>
    </xf>
    <xf numFmtId="0" fontId="21" fillId="6" borderId="6" xfId="1" applyFont="1" applyFill="1" applyBorder="1" applyAlignment="1"/>
    <xf numFmtId="0" fontId="27" fillId="0" borderId="6" xfId="0" applyFont="1" applyBorder="1" applyAlignment="1">
      <alignment horizontal="center" wrapText="1"/>
    </xf>
    <xf numFmtId="0" fontId="21" fillId="5" borderId="19" xfId="1" applyFont="1" applyFill="1" applyBorder="1" applyAlignment="1">
      <alignment horizontal="center" vertical="center" wrapText="1"/>
    </xf>
    <xf numFmtId="0" fontId="21" fillId="5" borderId="20" xfId="1" applyFont="1" applyFill="1" applyBorder="1" applyAlignment="1">
      <alignment horizontal="center" vertical="center"/>
    </xf>
    <xf numFmtId="0" fontId="21" fillId="5" borderId="6" xfId="1" applyFont="1" applyFill="1" applyBorder="1" applyAlignment="1"/>
    <xf numFmtId="0" fontId="21" fillId="5" borderId="20" xfId="1" applyFont="1" applyFill="1" applyBorder="1" applyAlignment="1"/>
    <xf numFmtId="0" fontId="21" fillId="5" borderId="19" xfId="1" applyFont="1" applyFill="1" applyBorder="1" applyAlignment="1"/>
    <xf numFmtId="0" fontId="4" fillId="6" borderId="0" xfId="1" applyFont="1" applyFill="1" applyBorder="1" applyAlignment="1">
      <alignment horizontal="center" vertical="center"/>
    </xf>
    <xf numFmtId="14" fontId="4" fillId="2" borderId="14" xfId="1" applyNumberFormat="1" applyFont="1" applyBorder="1" applyAlignment="1">
      <alignment horizontal="center" vertical="center"/>
    </xf>
    <xf numFmtId="0" fontId="21" fillId="5" borderId="6" xfId="1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 wrapText="1"/>
    </xf>
    <xf numFmtId="0" fontId="21" fillId="5" borderId="6" xfId="1" applyFont="1" applyFill="1" applyBorder="1" applyAlignment="1">
      <alignment vertical="center"/>
    </xf>
    <xf numFmtId="0" fontId="27" fillId="0" borderId="6" xfId="0" applyFont="1" applyBorder="1" applyAlignment="1">
      <alignment horizontal="center" vertical="center" wrapText="1"/>
    </xf>
    <xf numFmtId="0" fontId="4" fillId="2" borderId="18" xfId="1" applyFont="1" applyBorder="1" applyAlignment="1">
      <alignment horizontal="center" vertical="center"/>
    </xf>
    <xf numFmtId="0" fontId="4" fillId="2" borderId="19" xfId="1" applyFont="1" applyBorder="1" applyAlignment="1">
      <alignment vertical="center"/>
    </xf>
    <xf numFmtId="0" fontId="4" fillId="2" borderId="6" xfId="1" applyFont="1" applyBorder="1" applyAlignment="1">
      <alignment vertical="center" wrapText="1"/>
    </xf>
    <xf numFmtId="0" fontId="4" fillId="2" borderId="6" xfId="1" applyFont="1" applyBorder="1" applyAlignment="1">
      <alignment horizontal="center" vertical="center"/>
    </xf>
    <xf numFmtId="0" fontId="4" fillId="2" borderId="0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2" borderId="15" xfId="1" applyFont="1" applyBorder="1" applyAlignment="1">
      <alignment horizontal="center" vertical="center" wrapText="1"/>
    </xf>
    <xf numFmtId="0" fontId="4" fillId="2" borderId="19" xfId="1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4" fillId="2" borderId="20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3" borderId="3" xfId="2" applyFont="1" applyBorder="1" applyAlignment="1">
      <alignment horizontal="center" vertical="center" wrapText="1"/>
    </xf>
    <xf numFmtId="0" fontId="6" fillId="3" borderId="4" xfId="2" applyFont="1" applyBorder="1" applyAlignment="1">
      <alignment horizontal="center" vertical="center" wrapText="1"/>
    </xf>
    <xf numFmtId="0" fontId="6" fillId="3" borderId="5" xfId="2" applyFont="1" applyBorder="1" applyAlignment="1">
      <alignment horizontal="center" vertical="center" wrapText="1"/>
    </xf>
    <xf numFmtId="0" fontId="6" fillId="3" borderId="0" xfId="2" applyFont="1" applyBorder="1" applyAlignment="1">
      <alignment horizontal="center" vertical="center" wrapText="1"/>
    </xf>
    <xf numFmtId="0" fontId="9" fillId="2" borderId="4" xfId="1" applyFont="1" applyBorder="1" applyAlignment="1">
      <alignment horizontal="center" vertical="center"/>
    </xf>
    <xf numFmtId="0" fontId="9" fillId="2" borderId="0" xfId="1" applyFont="1" applyBorder="1" applyAlignment="1">
      <alignment horizontal="center" vertical="center"/>
    </xf>
    <xf numFmtId="0" fontId="6" fillId="2" borderId="20" xfId="1" applyFont="1" applyBorder="1" applyAlignment="1">
      <alignment horizontal="center" vertical="center"/>
    </xf>
    <xf numFmtId="0" fontId="6" fillId="2" borderId="19" xfId="1" applyFont="1" applyBorder="1" applyAlignment="1">
      <alignment horizontal="center" vertical="center"/>
    </xf>
    <xf numFmtId="0" fontId="9" fillId="2" borderId="32" xfId="1" applyFont="1" applyBorder="1" applyAlignment="1">
      <alignment horizontal="center" vertical="center"/>
    </xf>
    <xf numFmtId="0" fontId="9" fillId="2" borderId="13" xfId="1" applyFont="1" applyBorder="1" applyAlignment="1">
      <alignment horizontal="center" vertical="center"/>
    </xf>
    <xf numFmtId="0" fontId="6" fillId="3" borderId="6" xfId="2" applyFont="1" applyBorder="1" applyAlignment="1">
      <alignment horizontal="center"/>
    </xf>
    <xf numFmtId="14" fontId="6" fillId="2" borderId="26" xfId="1" applyNumberFormat="1" applyFont="1" applyBorder="1" applyAlignment="1">
      <alignment horizontal="center" vertical="center"/>
    </xf>
    <xf numFmtId="14" fontId="6" fillId="2" borderId="27" xfId="1" applyNumberFormat="1" applyFont="1" applyBorder="1" applyAlignment="1">
      <alignment horizontal="center" vertical="center"/>
    </xf>
    <xf numFmtId="0" fontId="9" fillId="2" borderId="7" xfId="1" applyFont="1" applyBorder="1" applyAlignment="1">
      <alignment horizontal="center" vertical="center"/>
    </xf>
    <xf numFmtId="0" fontId="9" fillId="2" borderId="8" xfId="1" applyFont="1" applyBorder="1" applyAlignment="1">
      <alignment horizontal="center" vertical="center"/>
    </xf>
    <xf numFmtId="0" fontId="9" fillId="2" borderId="15" xfId="1" applyFont="1" applyBorder="1" applyAlignment="1">
      <alignment horizontal="center" vertical="center"/>
    </xf>
    <xf numFmtId="0" fontId="9" fillId="2" borderId="16" xfId="1" applyFont="1" applyBorder="1" applyAlignment="1">
      <alignment horizontal="center" vertical="center"/>
    </xf>
    <xf numFmtId="0" fontId="11" fillId="2" borderId="18" xfId="1" applyFont="1" applyBorder="1" applyAlignment="1">
      <alignment horizontal="center" vertical="center"/>
    </xf>
    <xf numFmtId="0" fontId="11" fillId="2" borderId="9" xfId="1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14" fontId="11" fillId="6" borderId="7" xfId="1" applyNumberFormat="1" applyFont="1" applyFill="1" applyBorder="1" applyAlignment="1">
      <alignment horizontal="center" vertical="center"/>
    </xf>
    <xf numFmtId="14" fontId="11" fillId="6" borderId="8" xfId="1" applyNumberFormat="1" applyFont="1" applyFill="1" applyBorder="1" applyAlignment="1">
      <alignment horizontal="center" vertical="center"/>
    </xf>
    <xf numFmtId="14" fontId="11" fillId="6" borderId="14" xfId="1" applyNumberFormat="1" applyFont="1" applyFill="1" applyBorder="1" applyAlignment="1">
      <alignment horizontal="center" vertical="center"/>
    </xf>
    <xf numFmtId="0" fontId="6" fillId="3" borderId="17" xfId="2" applyFont="1" applyBorder="1" applyAlignment="1">
      <alignment horizontal="center"/>
    </xf>
    <xf numFmtId="0" fontId="6" fillId="3" borderId="12" xfId="2" applyFont="1" applyBorder="1" applyAlignment="1">
      <alignment horizontal="center"/>
    </xf>
    <xf numFmtId="0" fontId="4" fillId="6" borderId="7" xfId="1" applyFont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center" vertical="center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14" fontId="16" fillId="6" borderId="8" xfId="0" applyNumberFormat="1" applyFont="1" applyFill="1" applyBorder="1" applyAlignment="1">
      <alignment horizontal="center" vertical="center"/>
    </xf>
    <xf numFmtId="14" fontId="23" fillId="5" borderId="7" xfId="0" applyNumberFormat="1" applyFont="1" applyFill="1" applyBorder="1" applyAlignment="1">
      <alignment horizontal="center" vertical="center"/>
    </xf>
    <xf numFmtId="14" fontId="23" fillId="5" borderId="14" xfId="0" applyNumberFormat="1" applyFont="1" applyFill="1" applyBorder="1" applyAlignment="1">
      <alignment horizontal="center" vertical="center"/>
    </xf>
    <xf numFmtId="14" fontId="23" fillId="5" borderId="8" xfId="0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9" fillId="2" borderId="4" xfId="1" applyFont="1" applyBorder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0" fontId="6" fillId="3" borderId="7" xfId="2" applyFont="1" applyBorder="1" applyAlignment="1">
      <alignment horizontal="center"/>
    </xf>
    <xf numFmtId="14" fontId="23" fillId="5" borderId="15" xfId="0" applyNumberFormat="1" applyFont="1" applyFill="1" applyBorder="1" applyAlignment="1">
      <alignment horizontal="center" vertical="center"/>
    </xf>
    <xf numFmtId="14" fontId="23" fillId="5" borderId="16" xfId="0" applyNumberFormat="1" applyFont="1" applyFill="1" applyBorder="1" applyAlignment="1">
      <alignment horizontal="center" vertical="center"/>
    </xf>
    <xf numFmtId="14" fontId="6" fillId="5" borderId="7" xfId="1" applyNumberFormat="1" applyFont="1" applyFill="1" applyBorder="1" applyAlignment="1">
      <alignment horizontal="center" vertical="center"/>
    </xf>
    <xf numFmtId="14" fontId="6" fillId="5" borderId="14" xfId="1" applyNumberFormat="1" applyFont="1" applyFill="1" applyBorder="1" applyAlignment="1">
      <alignment horizontal="center" vertical="center"/>
    </xf>
    <xf numFmtId="14" fontId="6" fillId="5" borderId="8" xfId="1" applyNumberFormat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0" xfId="1" applyFont="1" applyBorder="1" applyAlignment="1">
      <alignment horizontal="center" vertical="center"/>
    </xf>
    <xf numFmtId="14" fontId="11" fillId="2" borderId="26" xfId="1" applyNumberFormat="1" applyFont="1" applyBorder="1" applyAlignment="1">
      <alignment horizontal="center" vertical="center"/>
    </xf>
    <xf numFmtId="14" fontId="11" fillId="2" borderId="27" xfId="1" applyNumberFormat="1" applyFont="1" applyBorder="1" applyAlignment="1">
      <alignment horizontal="center" vertical="center"/>
    </xf>
    <xf numFmtId="14" fontId="11" fillId="2" borderId="28" xfId="1" applyNumberFormat="1" applyFont="1" applyBorder="1" applyAlignment="1">
      <alignment horizontal="center" vertical="center"/>
    </xf>
    <xf numFmtId="14" fontId="16" fillId="5" borderId="7" xfId="0" applyNumberFormat="1" applyFont="1" applyFill="1" applyBorder="1" applyAlignment="1">
      <alignment horizontal="center" vertical="center"/>
    </xf>
    <xf numFmtId="14" fontId="16" fillId="5" borderId="14" xfId="0" applyNumberFormat="1" applyFont="1" applyFill="1" applyBorder="1" applyAlignment="1">
      <alignment horizontal="center" vertical="center"/>
    </xf>
    <xf numFmtId="14" fontId="16" fillId="5" borderId="8" xfId="0" applyNumberFormat="1" applyFont="1" applyFill="1" applyBorder="1" applyAlignment="1">
      <alignment horizontal="center" vertical="center"/>
    </xf>
    <xf numFmtId="14" fontId="23" fillId="6" borderId="7" xfId="0" applyNumberFormat="1" applyFont="1" applyFill="1" applyBorder="1" applyAlignment="1">
      <alignment horizontal="center" vertical="center"/>
    </xf>
    <xf numFmtId="14" fontId="23" fillId="6" borderId="8" xfId="0" applyNumberFormat="1" applyFont="1" applyFill="1" applyBorder="1" applyAlignment="1">
      <alignment horizontal="center" vertical="center"/>
    </xf>
    <xf numFmtId="14" fontId="23" fillId="6" borderId="14" xfId="0" applyNumberFormat="1" applyFont="1" applyFill="1" applyBorder="1" applyAlignment="1">
      <alignment horizontal="center" vertical="center"/>
    </xf>
    <xf numFmtId="14" fontId="11" fillId="6" borderId="26" xfId="1" applyNumberFormat="1" applyFont="1" applyFill="1" applyBorder="1" applyAlignment="1">
      <alignment horizontal="center" vertical="center"/>
    </xf>
    <xf numFmtId="14" fontId="11" fillId="6" borderId="27" xfId="1" applyNumberFormat="1" applyFont="1" applyFill="1" applyBorder="1" applyAlignment="1">
      <alignment horizontal="center" vertical="center"/>
    </xf>
    <xf numFmtId="14" fontId="11" fillId="6" borderId="28" xfId="1" applyNumberFormat="1" applyFont="1" applyFill="1" applyBorder="1" applyAlignment="1">
      <alignment horizontal="center" vertical="center"/>
    </xf>
    <xf numFmtId="14" fontId="11" fillId="6" borderId="33" xfId="1" applyNumberFormat="1" applyFont="1" applyFill="1" applyBorder="1" applyAlignment="1">
      <alignment horizontal="center" vertical="center"/>
    </xf>
    <xf numFmtId="14" fontId="21" fillId="6" borderId="33" xfId="1" applyNumberFormat="1" applyFont="1" applyFill="1" applyBorder="1" applyAlignment="1">
      <alignment horizontal="center" vertical="center"/>
    </xf>
    <xf numFmtId="14" fontId="21" fillId="6" borderId="27" xfId="1" applyNumberFormat="1" applyFont="1" applyFill="1" applyBorder="1" applyAlignment="1">
      <alignment horizontal="center" vertical="center"/>
    </xf>
    <xf numFmtId="14" fontId="21" fillId="6" borderId="34" xfId="1" applyNumberFormat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horizontal="center" vertical="center"/>
    </xf>
    <xf numFmtId="14" fontId="11" fillId="5" borderId="7" xfId="1" applyNumberFormat="1" applyFont="1" applyFill="1" applyBorder="1" applyAlignment="1">
      <alignment horizontal="center" vertical="center"/>
    </xf>
    <xf numFmtId="14" fontId="11" fillId="5" borderId="14" xfId="1" applyNumberFormat="1" applyFont="1" applyFill="1" applyBorder="1" applyAlignment="1">
      <alignment horizontal="center" vertical="center"/>
    </xf>
    <xf numFmtId="14" fontId="11" fillId="5" borderId="8" xfId="1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3" borderId="12" xfId="2" applyFont="1" applyBorder="1" applyAlignment="1">
      <alignment horizontal="center"/>
    </xf>
    <xf numFmtId="0" fontId="4" fillId="3" borderId="17" xfId="2" applyFont="1" applyBorder="1" applyAlignment="1">
      <alignment horizontal="center"/>
    </xf>
    <xf numFmtId="0" fontId="4" fillId="3" borderId="4" xfId="2" applyFont="1" applyBorder="1" applyAlignment="1">
      <alignment horizontal="center" vertical="center" wrapText="1"/>
    </xf>
    <xf numFmtId="0" fontId="4" fillId="3" borderId="5" xfId="2" applyFont="1" applyBorder="1" applyAlignment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/>
    </xf>
    <xf numFmtId="0" fontId="4" fillId="3" borderId="6" xfId="2" applyFont="1" applyBorder="1" applyAlignment="1">
      <alignment horizontal="center"/>
    </xf>
    <xf numFmtId="0" fontId="4" fillId="2" borderId="32" xfId="1" applyFont="1" applyBorder="1" applyAlignment="1">
      <alignment horizontal="center" vertical="center"/>
    </xf>
    <xf numFmtId="0" fontId="4" fillId="2" borderId="13" xfId="1" applyFon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2" borderId="18" xfId="1" applyFont="1" applyBorder="1" applyAlignment="1">
      <alignment horizontal="center" vertical="center"/>
    </xf>
    <xf numFmtId="0" fontId="4" fillId="2" borderId="9" xfId="1" applyFont="1" applyBorder="1" applyAlignment="1">
      <alignment horizontal="center" vertical="center"/>
    </xf>
    <xf numFmtId="0" fontId="4" fillId="2" borderId="29" xfId="1" applyFont="1" applyBorder="1" applyAlignment="1">
      <alignment horizontal="center" vertical="center"/>
    </xf>
    <xf numFmtId="14" fontId="4" fillId="2" borderId="7" xfId="1" applyNumberFormat="1" applyFont="1" applyBorder="1" applyAlignment="1">
      <alignment horizontal="center" vertical="center"/>
    </xf>
    <xf numFmtId="14" fontId="4" fillId="2" borderId="14" xfId="1" applyNumberFormat="1" applyFont="1" applyBorder="1" applyAlignment="1">
      <alignment horizontal="center" vertical="center"/>
    </xf>
    <xf numFmtId="14" fontId="4" fillId="2" borderId="8" xfId="1" applyNumberFormat="1" applyFont="1" applyBorder="1" applyAlignment="1">
      <alignment horizontal="center" vertical="center"/>
    </xf>
    <xf numFmtId="0" fontId="4" fillId="2" borderId="20" xfId="1" applyFont="1" applyBorder="1" applyAlignment="1">
      <alignment horizontal="center" vertical="center" wrapText="1"/>
    </xf>
    <xf numFmtId="0" fontId="4" fillId="2" borderId="19" xfId="1" applyFont="1" applyBorder="1" applyAlignment="1">
      <alignment horizontal="center" vertical="center" wrapText="1"/>
    </xf>
    <xf numFmtId="14" fontId="4" fillId="2" borderId="35" xfId="1" applyNumberFormat="1" applyFont="1" applyBorder="1" applyAlignment="1">
      <alignment horizontal="center" vertical="center"/>
    </xf>
  </cellXfs>
  <cellStyles count="4">
    <cellStyle name="Cálculo" xfId="1" builtinId="22"/>
    <cellStyle name="Célula de Verificação" xfId="2" builtinId="23"/>
    <cellStyle name="Normal" xfId="0" builtinId="0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view="pageBreakPreview" topLeftCell="A61" zoomScale="90" zoomScaleNormal="100" zoomScaleSheetLayoutView="90" workbookViewId="0">
      <selection activeCell="C78" sqref="C78"/>
    </sheetView>
  </sheetViews>
  <sheetFormatPr defaultRowHeight="15.75" x14ac:dyDescent="0.25"/>
  <cols>
    <col min="1" max="1" width="31.7109375" style="20" customWidth="1"/>
    <col min="2" max="2" width="5.85546875" style="20" customWidth="1"/>
    <col min="3" max="3" width="24.85546875" style="1" customWidth="1"/>
    <col min="4" max="4" width="15.5703125" style="1" bestFit="1" customWidth="1"/>
    <col min="5" max="5" width="16.28515625" style="27" bestFit="1" customWidth="1"/>
    <col min="6" max="6" width="29.42578125" style="1" customWidth="1"/>
    <col min="7" max="7" width="13.28515625" style="1" customWidth="1"/>
    <col min="8" max="8" width="19.140625" style="1" customWidth="1"/>
    <col min="9" max="9" width="9" style="1" customWidth="1"/>
    <col min="10" max="10" width="18.42578125" style="1" customWidth="1"/>
    <col min="11" max="11" width="9" style="1" customWidth="1"/>
    <col min="12" max="12" width="19.42578125" style="1" customWidth="1"/>
    <col min="13" max="13" width="23.28515625" style="28" customWidth="1"/>
    <col min="14" max="14" width="24.42578125" style="20" customWidth="1"/>
    <col min="15" max="15" width="20.5703125" style="87" bestFit="1" customWidth="1"/>
    <col min="16" max="16" width="25.5703125" style="6" bestFit="1" customWidth="1"/>
    <col min="17" max="17" width="13.5703125" style="1" customWidth="1"/>
    <col min="18" max="18" width="11.42578125" style="20" customWidth="1"/>
    <col min="19" max="16384" width="9.140625" style="1"/>
  </cols>
  <sheetData>
    <row r="1" spans="1:18" thickTop="1" x14ac:dyDescent="0.25">
      <c r="A1" s="264" t="s">
        <v>52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ht="15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18" ht="15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8" s="6" customFormat="1" ht="90" x14ac:dyDescent="0.25">
      <c r="A4" s="2"/>
      <c r="B4" s="2" t="s">
        <v>12</v>
      </c>
      <c r="C4" s="3" t="s">
        <v>11</v>
      </c>
      <c r="D4" s="3" t="s">
        <v>66</v>
      </c>
      <c r="E4" s="4" t="s">
        <v>2</v>
      </c>
      <c r="F4" s="2" t="s">
        <v>6</v>
      </c>
      <c r="G4" s="2" t="s">
        <v>7</v>
      </c>
      <c r="H4" s="3" t="s">
        <v>16</v>
      </c>
      <c r="I4" s="3" t="s">
        <v>8</v>
      </c>
      <c r="J4" s="2" t="s">
        <v>9</v>
      </c>
      <c r="K4" s="3" t="s">
        <v>10</v>
      </c>
      <c r="L4" s="3" t="s">
        <v>13</v>
      </c>
      <c r="M4" s="5" t="s">
        <v>15</v>
      </c>
      <c r="N4" s="3" t="s">
        <v>4</v>
      </c>
      <c r="O4" s="3" t="s">
        <v>5</v>
      </c>
      <c r="P4" s="3" t="s">
        <v>17</v>
      </c>
      <c r="Q4" s="3" t="s">
        <v>3</v>
      </c>
      <c r="R4" s="3" t="s">
        <v>17</v>
      </c>
    </row>
    <row r="5" spans="1:18" s="6" customFormat="1" x14ac:dyDescent="0.25">
      <c r="A5" s="277" t="s">
        <v>35</v>
      </c>
      <c r="B5" s="201">
        <v>1</v>
      </c>
      <c r="C5" s="194"/>
      <c r="D5" s="194"/>
      <c r="E5" s="195"/>
      <c r="F5" s="193"/>
      <c r="G5" s="193"/>
      <c r="H5" s="194"/>
      <c r="I5" s="194"/>
      <c r="J5" s="193"/>
      <c r="K5" s="194"/>
      <c r="L5" s="194"/>
      <c r="M5" s="196"/>
      <c r="N5" s="194"/>
      <c r="O5" s="194"/>
      <c r="P5" s="194"/>
      <c r="Q5" s="3"/>
      <c r="R5" s="3"/>
    </row>
    <row r="6" spans="1:18" x14ac:dyDescent="0.25">
      <c r="A6" s="278"/>
      <c r="B6" s="7">
        <v>2</v>
      </c>
      <c r="C6" s="12"/>
      <c r="D6" s="12"/>
      <c r="E6" s="8"/>
      <c r="F6" s="51"/>
      <c r="G6" s="17"/>
      <c r="H6" s="63"/>
      <c r="I6" s="17"/>
      <c r="J6" s="17"/>
      <c r="K6" s="17"/>
      <c r="L6" s="17"/>
      <c r="M6" s="9"/>
      <c r="N6" s="53"/>
      <c r="O6" s="53"/>
      <c r="P6" s="10"/>
      <c r="Q6" s="11"/>
      <c r="R6" s="11"/>
    </row>
    <row r="7" spans="1:18" thickBot="1" x14ac:dyDescent="0.3">
      <c r="A7" s="54"/>
      <c r="B7" s="54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4"/>
      <c r="P7" s="54"/>
      <c r="Q7" s="54"/>
      <c r="R7" s="54"/>
    </row>
    <row r="8" spans="1:18" ht="16.5" thickTop="1" x14ac:dyDescent="0.25">
      <c r="A8" s="272" t="s">
        <v>37</v>
      </c>
      <c r="B8" s="56">
        <v>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"/>
      <c r="O8" s="57"/>
      <c r="P8" s="14"/>
      <c r="Q8" s="2"/>
      <c r="R8" s="2"/>
    </row>
    <row r="9" spans="1:18" x14ac:dyDescent="0.25">
      <c r="A9" s="273"/>
      <c r="B9" s="52">
        <v>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8"/>
      <c r="O9" s="57"/>
      <c r="P9" s="14"/>
      <c r="Q9" s="2"/>
      <c r="R9" s="2"/>
    </row>
    <row r="10" spans="1:18" ht="15" x14ac:dyDescent="0.25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</row>
    <row r="11" spans="1:18" s="6" customFormat="1" ht="81.75" customHeight="1" thickBot="1" x14ac:dyDescent="0.3">
      <c r="A11" s="2"/>
      <c r="B11" s="2" t="s">
        <v>12</v>
      </c>
      <c r="C11" s="3" t="s">
        <v>11</v>
      </c>
      <c r="D11" s="3" t="s">
        <v>66</v>
      </c>
      <c r="E11" s="4" t="s">
        <v>2</v>
      </c>
      <c r="F11" s="2" t="s">
        <v>6</v>
      </c>
      <c r="G11" s="2" t="s">
        <v>7</v>
      </c>
      <c r="H11" s="3" t="s">
        <v>16</v>
      </c>
      <c r="I11" s="3" t="s">
        <v>8</v>
      </c>
      <c r="J11" s="2" t="s">
        <v>9</v>
      </c>
      <c r="K11" s="3" t="s">
        <v>10</v>
      </c>
      <c r="L11" s="3" t="s">
        <v>13</v>
      </c>
      <c r="M11" s="5" t="s">
        <v>15</v>
      </c>
      <c r="N11" s="3" t="s">
        <v>4</v>
      </c>
      <c r="O11" s="3" t="s">
        <v>5</v>
      </c>
      <c r="P11" s="3" t="s">
        <v>17</v>
      </c>
      <c r="Q11" s="3" t="s">
        <v>3</v>
      </c>
      <c r="R11" s="3" t="s">
        <v>17</v>
      </c>
    </row>
    <row r="12" spans="1:18" ht="79.5" thickTop="1" x14ac:dyDescent="0.25">
      <c r="A12" s="268" t="s">
        <v>36</v>
      </c>
      <c r="B12" s="56">
        <v>1</v>
      </c>
      <c r="C12" s="12" t="s">
        <v>53</v>
      </c>
      <c r="D12" s="12" t="s">
        <v>67</v>
      </c>
      <c r="E12" s="8" t="s">
        <v>59</v>
      </c>
      <c r="F12" s="8"/>
      <c r="G12" s="8"/>
      <c r="H12" s="12" t="s">
        <v>60</v>
      </c>
      <c r="I12" s="8"/>
      <c r="J12" s="8"/>
      <c r="K12" s="8"/>
      <c r="L12" s="8"/>
      <c r="M12" s="8"/>
      <c r="N12" s="191">
        <v>44938</v>
      </c>
      <c r="O12" s="57"/>
      <c r="P12" s="110" t="s">
        <v>39</v>
      </c>
      <c r="Q12" s="2"/>
      <c r="R12" s="2"/>
    </row>
    <row r="13" spans="1:18" ht="63" x14ac:dyDescent="0.25">
      <c r="A13" s="269"/>
      <c r="B13" s="56">
        <v>2</v>
      </c>
      <c r="C13" s="12" t="s">
        <v>62</v>
      </c>
      <c r="D13" s="12" t="s">
        <v>68</v>
      </c>
      <c r="E13" s="8" t="s">
        <v>63</v>
      </c>
      <c r="F13" s="8"/>
      <c r="G13" s="8"/>
      <c r="H13" s="12" t="s">
        <v>61</v>
      </c>
      <c r="I13" s="19"/>
      <c r="J13" s="19"/>
      <c r="K13" s="19"/>
      <c r="L13" s="19"/>
      <c r="M13" s="19"/>
      <c r="N13" s="191">
        <v>44938</v>
      </c>
      <c r="O13" s="57"/>
      <c r="P13" s="110" t="s">
        <v>39</v>
      </c>
      <c r="Q13" s="2"/>
      <c r="R13" s="2"/>
    </row>
    <row r="14" spans="1:18" ht="63" x14ac:dyDescent="0.25">
      <c r="A14" s="269"/>
      <c r="B14" s="190">
        <v>3</v>
      </c>
      <c r="C14" s="192" t="s">
        <v>62</v>
      </c>
      <c r="D14" s="12" t="s">
        <v>68</v>
      </c>
      <c r="E14" s="8" t="s">
        <v>64</v>
      </c>
      <c r="F14" s="19"/>
      <c r="G14" s="19"/>
      <c r="H14" s="12" t="s">
        <v>69</v>
      </c>
      <c r="I14" s="19"/>
      <c r="J14" s="19"/>
      <c r="K14" s="19"/>
      <c r="L14" s="19"/>
      <c r="M14" s="19"/>
      <c r="N14" s="191">
        <v>44938</v>
      </c>
      <c r="O14" s="57"/>
      <c r="P14" s="110" t="s">
        <v>39</v>
      </c>
      <c r="Q14" s="2"/>
      <c r="R14" s="2"/>
    </row>
    <row r="15" spans="1:18" ht="63" x14ac:dyDescent="0.25">
      <c r="A15" s="269"/>
      <c r="B15" s="7">
        <v>4</v>
      </c>
      <c r="C15" s="12" t="s">
        <v>62</v>
      </c>
      <c r="D15" s="12" t="s">
        <v>68</v>
      </c>
      <c r="E15" s="8" t="s">
        <v>65</v>
      </c>
      <c r="F15" s="19"/>
      <c r="G15" s="19"/>
      <c r="H15" s="12" t="s">
        <v>70</v>
      </c>
      <c r="I15" s="19"/>
      <c r="J15" s="19"/>
      <c r="K15" s="19"/>
      <c r="L15" s="19"/>
      <c r="M15" s="19"/>
      <c r="N15" s="198">
        <v>44938</v>
      </c>
      <c r="O15" s="57"/>
      <c r="P15" s="110" t="s">
        <v>39</v>
      </c>
      <c r="Q15" s="2"/>
      <c r="R15" s="2"/>
    </row>
    <row r="16" spans="1:18" ht="47.25" x14ac:dyDescent="0.25">
      <c r="A16" s="189"/>
      <c r="B16" s="190">
        <v>5</v>
      </c>
      <c r="C16" s="12" t="s">
        <v>96</v>
      </c>
      <c r="D16" s="12" t="s">
        <v>106</v>
      </c>
      <c r="E16" s="8" t="s">
        <v>90</v>
      </c>
      <c r="F16" s="19"/>
      <c r="G16" s="19"/>
      <c r="H16" s="16"/>
      <c r="I16" s="19"/>
      <c r="J16" s="19"/>
      <c r="K16" s="19"/>
      <c r="L16" s="19"/>
      <c r="M16" s="12" t="s">
        <v>95</v>
      </c>
      <c r="N16" s="198">
        <v>44943</v>
      </c>
      <c r="O16" s="200"/>
      <c r="P16" s="110" t="s">
        <v>39</v>
      </c>
      <c r="Q16" s="2"/>
      <c r="R16" s="2"/>
    </row>
    <row r="17" spans="1:18" ht="47.25" x14ac:dyDescent="0.25">
      <c r="A17" s="189"/>
      <c r="B17" s="7">
        <v>6</v>
      </c>
      <c r="C17" s="12" t="s">
        <v>96</v>
      </c>
      <c r="D17" s="12" t="s">
        <v>106</v>
      </c>
      <c r="E17" s="8" t="s">
        <v>91</v>
      </c>
      <c r="F17" s="19"/>
      <c r="G17" s="19"/>
      <c r="H17" s="16"/>
      <c r="I17" s="19"/>
      <c r="J17" s="19"/>
      <c r="K17" s="19"/>
      <c r="L17" s="19"/>
      <c r="M17" s="12" t="s">
        <v>97</v>
      </c>
      <c r="N17" s="198">
        <v>44943</v>
      </c>
      <c r="O17" s="200"/>
      <c r="P17" s="110" t="s">
        <v>39</v>
      </c>
      <c r="Q17" s="2"/>
      <c r="R17" s="2"/>
    </row>
    <row r="18" spans="1:18" ht="63" x14ac:dyDescent="0.25">
      <c r="A18" s="189"/>
      <c r="B18" s="190">
        <v>7</v>
      </c>
      <c r="C18" s="12" t="s">
        <v>96</v>
      </c>
      <c r="D18" s="12" t="s">
        <v>106</v>
      </c>
      <c r="E18" s="8" t="s">
        <v>92</v>
      </c>
      <c r="F18" s="19"/>
      <c r="G18" s="19"/>
      <c r="H18" s="16"/>
      <c r="I18" s="19"/>
      <c r="J18" s="19"/>
      <c r="K18" s="19"/>
      <c r="L18" s="19"/>
      <c r="M18" s="12" t="s">
        <v>98</v>
      </c>
      <c r="N18" s="198">
        <v>44943</v>
      </c>
      <c r="O18" s="200"/>
      <c r="P18" s="110" t="s">
        <v>39</v>
      </c>
      <c r="Q18" s="2"/>
      <c r="R18" s="2"/>
    </row>
    <row r="19" spans="1:18" ht="47.25" x14ac:dyDescent="0.25">
      <c r="A19" s="189"/>
      <c r="B19" s="7">
        <v>8</v>
      </c>
      <c r="C19" s="12" t="s">
        <v>96</v>
      </c>
      <c r="D19" s="12" t="s">
        <v>106</v>
      </c>
      <c r="E19" s="8" t="s">
        <v>93</v>
      </c>
      <c r="F19" s="19"/>
      <c r="G19" s="19"/>
      <c r="H19" s="16"/>
      <c r="I19" s="19"/>
      <c r="J19" s="19"/>
      <c r="K19" s="19"/>
      <c r="L19" s="19"/>
      <c r="M19" s="12" t="s">
        <v>99</v>
      </c>
      <c r="N19" s="198">
        <v>44943</v>
      </c>
      <c r="O19" s="200"/>
      <c r="P19" s="110" t="s">
        <v>39</v>
      </c>
      <c r="Q19" s="2"/>
      <c r="R19" s="2"/>
    </row>
    <row r="20" spans="1:18" ht="47.25" x14ac:dyDescent="0.25">
      <c r="A20" s="189"/>
      <c r="B20" s="190">
        <v>9</v>
      </c>
      <c r="C20" s="12" t="s">
        <v>96</v>
      </c>
      <c r="D20" s="12" t="s">
        <v>106</v>
      </c>
      <c r="E20" s="8" t="s">
        <v>94</v>
      </c>
      <c r="F20" s="19"/>
      <c r="G20" s="19"/>
      <c r="H20" s="16"/>
      <c r="I20" s="19"/>
      <c r="J20" s="19"/>
      <c r="K20" s="19"/>
      <c r="L20" s="19"/>
      <c r="M20" s="12" t="s">
        <v>100</v>
      </c>
      <c r="N20" s="198">
        <v>44943</v>
      </c>
      <c r="O20" s="200"/>
      <c r="P20" s="110" t="s">
        <v>39</v>
      </c>
      <c r="Q20" s="2"/>
      <c r="R20" s="2"/>
    </row>
    <row r="21" spans="1:18" ht="47.25" x14ac:dyDescent="0.25">
      <c r="A21" s="189"/>
      <c r="B21" s="7">
        <v>10</v>
      </c>
      <c r="C21" s="12" t="s">
        <v>126</v>
      </c>
      <c r="D21" s="12" t="s">
        <v>127</v>
      </c>
      <c r="E21" s="8" t="s">
        <v>121</v>
      </c>
      <c r="F21" s="19"/>
      <c r="G21" s="19"/>
      <c r="H21" s="16"/>
      <c r="I21" s="19"/>
      <c r="J21" s="19"/>
      <c r="K21" s="19"/>
      <c r="L21" s="19"/>
      <c r="M21" s="12" t="s">
        <v>125</v>
      </c>
      <c r="N21" s="198">
        <v>44914</v>
      </c>
      <c r="O21" s="200"/>
      <c r="P21" s="110" t="s">
        <v>39</v>
      </c>
      <c r="Q21" s="2"/>
      <c r="R21" s="2"/>
    </row>
    <row r="22" spans="1:18" ht="63" x14ac:dyDescent="0.25">
      <c r="A22" s="189"/>
      <c r="B22" s="190">
        <v>11</v>
      </c>
      <c r="C22" s="12" t="s">
        <v>126</v>
      </c>
      <c r="D22" s="12" t="s">
        <v>127</v>
      </c>
      <c r="E22" s="8" t="s">
        <v>122</v>
      </c>
      <c r="F22" s="19"/>
      <c r="G22" s="19"/>
      <c r="H22" s="16"/>
      <c r="I22" s="19"/>
      <c r="J22" s="19"/>
      <c r="K22" s="19"/>
      <c r="L22" s="19"/>
      <c r="M22" s="12" t="s">
        <v>128</v>
      </c>
      <c r="N22" s="198">
        <v>44914</v>
      </c>
      <c r="O22" s="200"/>
      <c r="P22" s="110" t="s">
        <v>39</v>
      </c>
      <c r="Q22" s="2"/>
      <c r="R22" s="2"/>
    </row>
    <row r="23" spans="1:18" ht="63" x14ac:dyDescent="0.25">
      <c r="A23" s="189"/>
      <c r="B23" s="7">
        <v>12</v>
      </c>
      <c r="C23" s="12" t="s">
        <v>126</v>
      </c>
      <c r="D23" s="12" t="s">
        <v>127</v>
      </c>
      <c r="E23" s="8" t="s">
        <v>123</v>
      </c>
      <c r="F23" s="19"/>
      <c r="G23" s="19"/>
      <c r="H23" s="16"/>
      <c r="I23" s="19"/>
      <c r="J23" s="19"/>
      <c r="K23" s="19"/>
      <c r="L23" s="19"/>
      <c r="M23" s="12" t="s">
        <v>129</v>
      </c>
      <c r="N23" s="198">
        <v>44914</v>
      </c>
      <c r="O23" s="200"/>
      <c r="P23" s="110" t="s">
        <v>39</v>
      </c>
      <c r="Q23" s="2"/>
      <c r="R23" s="2"/>
    </row>
    <row r="24" spans="1:18" ht="31.5" x14ac:dyDescent="0.25">
      <c r="A24" s="189"/>
      <c r="B24" s="190">
        <v>13</v>
      </c>
      <c r="C24" s="12" t="s">
        <v>126</v>
      </c>
      <c r="D24" s="12" t="s">
        <v>127</v>
      </c>
      <c r="E24" s="8" t="s">
        <v>124</v>
      </c>
      <c r="F24" s="19"/>
      <c r="G24" s="19"/>
      <c r="H24" s="16"/>
      <c r="I24" s="19"/>
      <c r="J24" s="19"/>
      <c r="K24" s="19"/>
      <c r="L24" s="19"/>
      <c r="M24" s="12" t="s">
        <v>120</v>
      </c>
      <c r="N24" s="198">
        <v>44944</v>
      </c>
      <c r="O24" s="200"/>
      <c r="P24" s="110" t="s">
        <v>39</v>
      </c>
      <c r="Q24" s="2"/>
      <c r="R24" s="2"/>
    </row>
    <row r="25" spans="1:18" ht="15" x14ac:dyDescent="0.25">
      <c r="A25" s="188"/>
      <c r="B25" s="188">
        <v>13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1:18" s="6" customFormat="1" ht="81.75" customHeight="1" thickBot="1" x14ac:dyDescent="0.3">
      <c r="A26" s="2"/>
      <c r="B26" s="2" t="s">
        <v>12</v>
      </c>
      <c r="C26" s="3" t="s">
        <v>11</v>
      </c>
      <c r="D26" s="3" t="s">
        <v>66</v>
      </c>
      <c r="E26" s="4" t="s">
        <v>2</v>
      </c>
      <c r="F26" s="2" t="s">
        <v>6</v>
      </c>
      <c r="G26" s="2" t="s">
        <v>7</v>
      </c>
      <c r="H26" s="3" t="s">
        <v>16</v>
      </c>
      <c r="I26" s="3" t="s">
        <v>8</v>
      </c>
      <c r="J26" s="2" t="s">
        <v>9</v>
      </c>
      <c r="K26" s="3" t="s">
        <v>10</v>
      </c>
      <c r="L26" s="3" t="s">
        <v>13</v>
      </c>
      <c r="M26" s="5" t="s">
        <v>15</v>
      </c>
      <c r="N26" s="3" t="s">
        <v>4</v>
      </c>
      <c r="O26" s="3" t="s">
        <v>5</v>
      </c>
      <c r="P26" s="3" t="s">
        <v>17</v>
      </c>
      <c r="Q26" s="3" t="s">
        <v>3</v>
      </c>
      <c r="R26" s="3" t="s">
        <v>17</v>
      </c>
    </row>
    <row r="27" spans="1:18" s="6" customFormat="1" ht="45.75" thickTop="1" x14ac:dyDescent="0.25">
      <c r="A27" s="268" t="s">
        <v>1</v>
      </c>
      <c r="B27" s="56">
        <v>1</v>
      </c>
      <c r="C27" s="65" t="s">
        <v>73</v>
      </c>
      <c r="D27" s="12" t="s">
        <v>68</v>
      </c>
      <c r="E27" s="65" t="s">
        <v>71</v>
      </c>
      <c r="F27" s="70"/>
      <c r="G27" s="70"/>
      <c r="H27" s="197" t="s">
        <v>72</v>
      </c>
      <c r="I27" s="70"/>
      <c r="J27" s="70"/>
      <c r="K27" s="70"/>
      <c r="L27" s="70"/>
      <c r="M27" s="65"/>
      <c r="N27" s="198">
        <v>44938</v>
      </c>
      <c r="O27" s="275"/>
      <c r="P27" s="110" t="s">
        <v>39</v>
      </c>
      <c r="Q27" s="2"/>
      <c r="R27" s="2"/>
    </row>
    <row r="28" spans="1:18" s="6" customFormat="1" ht="45" x14ac:dyDescent="0.25">
      <c r="A28" s="269"/>
      <c r="B28" s="52">
        <v>2</v>
      </c>
      <c r="C28" s="65" t="s">
        <v>73</v>
      </c>
      <c r="D28" s="12" t="s">
        <v>68</v>
      </c>
      <c r="E28" s="65" t="s">
        <v>74</v>
      </c>
      <c r="F28" s="70"/>
      <c r="G28" s="70"/>
      <c r="H28" s="197" t="s">
        <v>78</v>
      </c>
      <c r="I28" s="70"/>
      <c r="J28" s="70"/>
      <c r="K28" s="70"/>
      <c r="L28" s="70"/>
      <c r="M28" s="65"/>
      <c r="N28" s="198">
        <v>44938</v>
      </c>
      <c r="O28" s="276"/>
      <c r="P28" s="110" t="s">
        <v>39</v>
      </c>
      <c r="Q28" s="2"/>
      <c r="R28" s="2"/>
    </row>
    <row r="29" spans="1:18" s="6" customFormat="1" ht="45" x14ac:dyDescent="0.25">
      <c r="A29" s="269"/>
      <c r="B29" s="56">
        <v>3</v>
      </c>
      <c r="C29" s="65" t="s">
        <v>73</v>
      </c>
      <c r="D29" s="12" t="s">
        <v>68</v>
      </c>
      <c r="E29" s="65" t="s">
        <v>77</v>
      </c>
      <c r="F29" s="70"/>
      <c r="G29" s="70"/>
      <c r="H29" s="197" t="s">
        <v>79</v>
      </c>
      <c r="I29" s="70"/>
      <c r="J29" s="70"/>
      <c r="K29" s="70"/>
      <c r="L29" s="70"/>
      <c r="M29" s="65"/>
      <c r="N29" s="198">
        <v>44938</v>
      </c>
      <c r="O29" s="276"/>
      <c r="P29" s="110" t="s">
        <v>39</v>
      </c>
      <c r="Q29" s="2"/>
      <c r="R29" s="2"/>
    </row>
    <row r="30" spans="1:18" s="6" customFormat="1" ht="60" x14ac:dyDescent="0.25">
      <c r="A30" s="269"/>
      <c r="B30" s="56">
        <v>4</v>
      </c>
      <c r="C30" s="65" t="s">
        <v>73</v>
      </c>
      <c r="D30" s="12" t="s">
        <v>68</v>
      </c>
      <c r="E30" s="65" t="s">
        <v>76</v>
      </c>
      <c r="F30" s="70"/>
      <c r="G30" s="70"/>
      <c r="H30" s="197" t="s">
        <v>75</v>
      </c>
      <c r="I30" s="70"/>
      <c r="J30" s="70"/>
      <c r="K30" s="70"/>
      <c r="L30" s="70"/>
      <c r="M30" s="65"/>
      <c r="N30" s="198">
        <v>44938</v>
      </c>
      <c r="O30" s="276"/>
      <c r="P30" s="110" t="s">
        <v>39</v>
      </c>
      <c r="Q30" s="2"/>
      <c r="R30" s="2"/>
    </row>
    <row r="31" spans="1:18" s="6" customFormat="1" ht="45" x14ac:dyDescent="0.25">
      <c r="A31" s="269"/>
      <c r="B31" s="56">
        <v>5</v>
      </c>
      <c r="C31" s="65" t="s">
        <v>101</v>
      </c>
      <c r="D31" s="12" t="s">
        <v>68</v>
      </c>
      <c r="E31" s="65" t="s">
        <v>102</v>
      </c>
      <c r="F31" s="70"/>
      <c r="G31" s="70"/>
      <c r="H31" s="197"/>
      <c r="I31" s="70"/>
      <c r="J31" s="70"/>
      <c r="K31" s="70"/>
      <c r="L31" s="70"/>
      <c r="M31" s="65" t="s">
        <v>103</v>
      </c>
      <c r="N31" s="198">
        <v>44943</v>
      </c>
      <c r="O31" s="276"/>
      <c r="P31" s="220" t="s">
        <v>186</v>
      </c>
      <c r="Q31" s="2"/>
      <c r="R31" s="2"/>
    </row>
    <row r="32" spans="1:18" s="6" customFormat="1" ht="90" x14ac:dyDescent="0.25">
      <c r="A32" s="269"/>
      <c r="B32" s="56">
        <v>6</v>
      </c>
      <c r="C32" s="65" t="s">
        <v>101</v>
      </c>
      <c r="D32" s="12" t="s">
        <v>68</v>
      </c>
      <c r="E32" s="65" t="s">
        <v>105</v>
      </c>
      <c r="F32" s="70"/>
      <c r="G32" s="70"/>
      <c r="H32" s="197"/>
      <c r="I32" s="70"/>
      <c r="J32" s="70"/>
      <c r="K32" s="70"/>
      <c r="L32" s="70"/>
      <c r="M32" s="65" t="s">
        <v>104</v>
      </c>
      <c r="N32" s="198">
        <v>44943</v>
      </c>
      <c r="O32" s="276"/>
      <c r="P32" s="220" t="s">
        <v>186</v>
      </c>
      <c r="Q32" s="2"/>
      <c r="R32" s="2"/>
    </row>
    <row r="33" spans="1:18" s="6" customFormat="1" ht="45" x14ac:dyDescent="0.25">
      <c r="A33" s="269"/>
      <c r="B33" s="56">
        <v>7</v>
      </c>
      <c r="C33" s="65" t="s">
        <v>109</v>
      </c>
      <c r="D33" s="12" t="s">
        <v>110</v>
      </c>
      <c r="E33" s="65" t="s">
        <v>107</v>
      </c>
      <c r="F33" s="70"/>
      <c r="G33" s="70"/>
      <c r="H33" s="197"/>
      <c r="I33" s="70"/>
      <c r="J33" s="70"/>
      <c r="K33" s="70"/>
      <c r="L33" s="70"/>
      <c r="M33" s="65" t="s">
        <v>108</v>
      </c>
      <c r="N33" s="198">
        <v>44944</v>
      </c>
      <c r="O33" s="276"/>
      <c r="P33" s="110" t="s">
        <v>39</v>
      </c>
      <c r="Q33" s="2"/>
      <c r="R33" s="2"/>
    </row>
    <row r="34" spans="1:18" s="6" customFormat="1" ht="45" x14ac:dyDescent="0.25">
      <c r="A34" s="269"/>
      <c r="B34" s="56">
        <v>8</v>
      </c>
      <c r="C34" s="65" t="s">
        <v>109</v>
      </c>
      <c r="D34" s="12" t="s">
        <v>110</v>
      </c>
      <c r="E34" s="65" t="s">
        <v>111</v>
      </c>
      <c r="F34" s="70"/>
      <c r="G34" s="70"/>
      <c r="H34" s="197"/>
      <c r="I34" s="70"/>
      <c r="J34" s="70"/>
      <c r="K34" s="70"/>
      <c r="L34" s="70"/>
      <c r="M34" s="65" t="s">
        <v>112</v>
      </c>
      <c r="N34" s="198">
        <v>44944</v>
      </c>
      <c r="O34" s="276"/>
      <c r="P34" s="110" t="s">
        <v>39</v>
      </c>
      <c r="Q34" s="2"/>
      <c r="R34" s="2"/>
    </row>
    <row r="35" spans="1:18" s="6" customFormat="1" ht="60" x14ac:dyDescent="0.25">
      <c r="A35" s="269"/>
      <c r="B35" s="56">
        <v>9</v>
      </c>
      <c r="C35" s="65" t="s">
        <v>150</v>
      </c>
      <c r="D35" s="12" t="s">
        <v>67</v>
      </c>
      <c r="E35" s="65" t="s">
        <v>45</v>
      </c>
      <c r="F35" s="70"/>
      <c r="G35" s="70"/>
      <c r="H35" s="70"/>
      <c r="I35" s="70"/>
      <c r="J35" s="65" t="s">
        <v>151</v>
      </c>
      <c r="K35" s="70"/>
      <c r="L35" s="70"/>
      <c r="M35" s="65"/>
      <c r="N35" s="198">
        <v>44944</v>
      </c>
      <c r="O35" s="276"/>
      <c r="P35" s="110" t="s">
        <v>39</v>
      </c>
      <c r="Q35" s="2"/>
      <c r="R35" s="2"/>
    </row>
    <row r="36" spans="1:18" ht="15" x14ac:dyDescent="0.25">
      <c r="A36" s="188"/>
      <c r="B36" s="188">
        <v>9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</row>
    <row r="37" spans="1:18" s="6" customFormat="1" ht="81.75" customHeight="1" x14ac:dyDescent="0.25">
      <c r="A37" s="2"/>
      <c r="B37" s="2" t="s">
        <v>12</v>
      </c>
      <c r="C37" s="3" t="s">
        <v>11</v>
      </c>
      <c r="D37" s="3" t="s">
        <v>66</v>
      </c>
      <c r="E37" s="4" t="s">
        <v>2</v>
      </c>
      <c r="F37" s="2" t="s">
        <v>6</v>
      </c>
      <c r="G37" s="2" t="s">
        <v>7</v>
      </c>
      <c r="H37" s="3" t="s">
        <v>16</v>
      </c>
      <c r="I37" s="3" t="s">
        <v>8</v>
      </c>
      <c r="J37" s="2" t="s">
        <v>9</v>
      </c>
      <c r="K37" s="3" t="s">
        <v>10</v>
      </c>
      <c r="L37" s="3" t="s">
        <v>13</v>
      </c>
      <c r="M37" s="5" t="s">
        <v>15</v>
      </c>
      <c r="N37" s="3" t="s">
        <v>4</v>
      </c>
      <c r="O37" s="3" t="s">
        <v>5</v>
      </c>
      <c r="P37" s="3" t="s">
        <v>17</v>
      </c>
      <c r="Q37" s="3" t="s">
        <v>3</v>
      </c>
      <c r="R37" s="3" t="s">
        <v>17</v>
      </c>
    </row>
    <row r="38" spans="1:18" s="6" customFormat="1" ht="45" x14ac:dyDescent="0.25">
      <c r="A38" s="279" t="s">
        <v>38</v>
      </c>
      <c r="B38" s="7">
        <v>1</v>
      </c>
      <c r="C38" s="12" t="s">
        <v>53</v>
      </c>
      <c r="D38" s="12" t="s">
        <v>67</v>
      </c>
      <c r="E38" s="8" t="s">
        <v>41</v>
      </c>
      <c r="F38" s="270"/>
      <c r="G38" s="271"/>
      <c r="H38" s="12"/>
      <c r="I38" s="18"/>
      <c r="J38" s="51" t="s">
        <v>54</v>
      </c>
      <c r="K38" s="18"/>
      <c r="L38" s="18"/>
      <c r="M38" s="18"/>
      <c r="N38" s="55">
        <v>44938</v>
      </c>
      <c r="O38" s="53"/>
      <c r="P38" s="185" t="s">
        <v>39</v>
      </c>
      <c r="Q38" s="15"/>
      <c r="R38" s="15"/>
    </row>
    <row r="39" spans="1:18" s="6" customFormat="1" ht="45" x14ac:dyDescent="0.25">
      <c r="A39" s="280"/>
      <c r="B39" s="7">
        <v>2</v>
      </c>
      <c r="C39" s="12" t="s">
        <v>58</v>
      </c>
      <c r="D39" s="12" t="s">
        <v>67</v>
      </c>
      <c r="E39" s="8" t="s">
        <v>42</v>
      </c>
      <c r="F39" s="7"/>
      <c r="G39" s="7"/>
      <c r="H39" s="12"/>
      <c r="I39" s="7"/>
      <c r="J39" s="51" t="s">
        <v>54</v>
      </c>
      <c r="K39" s="7"/>
      <c r="L39" s="7"/>
      <c r="M39" s="7"/>
      <c r="N39" s="55">
        <v>44938</v>
      </c>
      <c r="O39" s="53"/>
      <c r="P39" s="185" t="s">
        <v>39</v>
      </c>
      <c r="Q39" s="15"/>
      <c r="R39" s="15"/>
    </row>
    <row r="40" spans="1:18" s="6" customFormat="1" ht="90" x14ac:dyDescent="0.25">
      <c r="A40" s="280"/>
      <c r="B40" s="7">
        <v>3</v>
      </c>
      <c r="C40" s="12" t="s">
        <v>56</v>
      </c>
      <c r="D40" s="12" t="s">
        <v>67</v>
      </c>
      <c r="E40" s="8" t="s">
        <v>43</v>
      </c>
      <c r="F40" s="7"/>
      <c r="G40" s="7"/>
      <c r="H40" s="12"/>
      <c r="I40" s="7"/>
      <c r="J40" s="51" t="s">
        <v>55</v>
      </c>
      <c r="K40" s="7"/>
      <c r="L40" s="7"/>
      <c r="M40" s="7"/>
      <c r="N40" s="55">
        <v>44938</v>
      </c>
      <c r="O40" s="53"/>
      <c r="P40" s="185" t="s">
        <v>39</v>
      </c>
      <c r="Q40" s="15"/>
      <c r="R40" s="15"/>
    </row>
    <row r="41" spans="1:18" s="6" customFormat="1" ht="45" x14ac:dyDescent="0.25">
      <c r="A41" s="280"/>
      <c r="B41" s="7">
        <v>4</v>
      </c>
      <c r="C41" s="19" t="s">
        <v>57</v>
      </c>
      <c r="D41" s="12" t="s">
        <v>67</v>
      </c>
      <c r="E41" s="8" t="s">
        <v>44</v>
      </c>
      <c r="F41" s="18"/>
      <c r="G41" s="18"/>
      <c r="H41" s="18"/>
      <c r="I41" s="18"/>
      <c r="J41" s="51" t="s">
        <v>54</v>
      </c>
      <c r="K41" s="18"/>
      <c r="L41" s="12"/>
      <c r="M41" s="16"/>
      <c r="N41" s="55">
        <v>44938</v>
      </c>
      <c r="O41" s="53"/>
      <c r="P41" s="185" t="s">
        <v>39</v>
      </c>
      <c r="Q41" s="2"/>
      <c r="R41" s="2"/>
    </row>
    <row r="42" spans="1:18" s="6" customFormat="1" ht="63" x14ac:dyDescent="0.25">
      <c r="A42" s="280"/>
      <c r="B42" s="7">
        <v>5</v>
      </c>
      <c r="C42" s="16" t="s">
        <v>114</v>
      </c>
      <c r="D42" s="12" t="s">
        <v>106</v>
      </c>
      <c r="E42" s="8" t="s">
        <v>113</v>
      </c>
      <c r="F42" s="18"/>
      <c r="G42" s="18"/>
      <c r="H42" s="18"/>
      <c r="I42" s="18"/>
      <c r="J42" s="51"/>
      <c r="K42" s="18"/>
      <c r="L42" s="12"/>
      <c r="M42" s="12" t="s">
        <v>115</v>
      </c>
      <c r="N42" s="55">
        <v>44944</v>
      </c>
      <c r="O42" s="53"/>
      <c r="P42" s="185" t="s">
        <v>39</v>
      </c>
      <c r="Q42" s="2"/>
      <c r="R42" s="2"/>
    </row>
    <row r="43" spans="1:18" s="6" customFormat="1" ht="78.75" x14ac:dyDescent="0.25">
      <c r="A43" s="280"/>
      <c r="B43" s="7">
        <v>6</v>
      </c>
      <c r="C43" s="16" t="s">
        <v>114</v>
      </c>
      <c r="D43" s="12" t="s">
        <v>106</v>
      </c>
      <c r="E43" s="8" t="s">
        <v>117</v>
      </c>
      <c r="F43" s="18"/>
      <c r="G43" s="18"/>
      <c r="H43" s="18"/>
      <c r="I43" s="18"/>
      <c r="J43" s="51"/>
      <c r="K43" s="18"/>
      <c r="L43" s="12"/>
      <c r="M43" s="16" t="s">
        <v>116</v>
      </c>
      <c r="N43" s="55">
        <v>44944</v>
      </c>
      <c r="O43" s="53"/>
      <c r="P43" s="185" t="s">
        <v>39</v>
      </c>
      <c r="Q43" s="2"/>
      <c r="R43" s="2"/>
    </row>
    <row r="44" spans="1:18" s="6" customFormat="1" ht="78.75" x14ac:dyDescent="0.25">
      <c r="A44" s="280"/>
      <c r="B44" s="7">
        <v>7</v>
      </c>
      <c r="C44" s="16" t="s">
        <v>114</v>
      </c>
      <c r="D44" s="12" t="s">
        <v>106</v>
      </c>
      <c r="E44" s="8" t="s">
        <v>118</v>
      </c>
      <c r="F44" s="18"/>
      <c r="G44" s="18"/>
      <c r="H44" s="18"/>
      <c r="I44" s="18"/>
      <c r="J44" s="51"/>
      <c r="K44" s="18"/>
      <c r="L44" s="12"/>
      <c r="M44" s="16" t="s">
        <v>119</v>
      </c>
      <c r="N44" s="55">
        <v>44944</v>
      </c>
      <c r="O44" s="53"/>
      <c r="P44" s="185" t="s">
        <v>39</v>
      </c>
      <c r="Q44" s="2"/>
      <c r="R44" s="2"/>
    </row>
    <row r="45" spans="1:18" s="6" customFormat="1" ht="78.75" customHeight="1" x14ac:dyDescent="0.25">
      <c r="A45" s="280"/>
      <c r="B45" s="7">
        <v>8</v>
      </c>
      <c r="C45" s="16" t="s">
        <v>147</v>
      </c>
      <c r="D45" s="12"/>
      <c r="E45" s="8" t="s">
        <v>146</v>
      </c>
      <c r="F45" s="12" t="s">
        <v>145</v>
      </c>
      <c r="G45" s="18"/>
      <c r="H45" s="18"/>
      <c r="I45" s="18"/>
      <c r="J45" s="51"/>
      <c r="K45" s="18"/>
      <c r="L45" s="12"/>
      <c r="M45" s="16"/>
      <c r="N45" s="55">
        <v>44944</v>
      </c>
      <c r="O45" s="53"/>
      <c r="P45" s="185" t="s">
        <v>39</v>
      </c>
      <c r="Q45" s="2"/>
      <c r="R45" s="2"/>
    </row>
    <row r="46" spans="1:18" s="6" customFormat="1" ht="88.5" customHeight="1" x14ac:dyDescent="0.25">
      <c r="A46" s="280"/>
      <c r="B46" s="7">
        <v>9</v>
      </c>
      <c r="C46" s="16" t="s">
        <v>147</v>
      </c>
      <c r="D46" s="12"/>
      <c r="E46" s="8" t="s">
        <v>148</v>
      </c>
      <c r="F46" s="12" t="s">
        <v>149</v>
      </c>
      <c r="G46" s="18"/>
      <c r="H46" s="18"/>
      <c r="I46" s="18"/>
      <c r="J46" s="51"/>
      <c r="K46" s="18"/>
      <c r="L46" s="12"/>
      <c r="M46" s="16"/>
      <c r="N46" s="55">
        <v>44944</v>
      </c>
      <c r="O46" s="53"/>
      <c r="P46" s="185" t="s">
        <v>39</v>
      </c>
      <c r="Q46" s="2"/>
      <c r="R46" s="2"/>
    </row>
    <row r="47" spans="1:18" thickBot="1" x14ac:dyDescent="0.3">
      <c r="A47" s="186"/>
      <c r="B47" s="187">
        <v>9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6"/>
    </row>
    <row r="48" spans="1:18" s="6" customFormat="1" ht="81.75" customHeight="1" thickTop="1" thickBot="1" x14ac:dyDescent="0.3">
      <c r="A48" s="2"/>
      <c r="B48" s="2" t="s">
        <v>12</v>
      </c>
      <c r="C48" s="3" t="s">
        <v>11</v>
      </c>
      <c r="D48" s="3" t="s">
        <v>66</v>
      </c>
      <c r="E48" s="4" t="s">
        <v>2</v>
      </c>
      <c r="F48" s="2" t="s">
        <v>6</v>
      </c>
      <c r="G48" s="2" t="s">
        <v>7</v>
      </c>
      <c r="H48" s="3" t="s">
        <v>16</v>
      </c>
      <c r="I48" s="3" t="s">
        <v>8</v>
      </c>
      <c r="J48" s="2" t="s">
        <v>9</v>
      </c>
      <c r="K48" s="3" t="s">
        <v>10</v>
      </c>
      <c r="L48" s="3" t="s">
        <v>13</v>
      </c>
      <c r="M48" s="5" t="s">
        <v>15</v>
      </c>
      <c r="N48" s="3" t="s">
        <v>4</v>
      </c>
      <c r="O48" s="3" t="s">
        <v>5</v>
      </c>
      <c r="P48" s="3" t="s">
        <v>17</v>
      </c>
      <c r="Q48" s="3" t="s">
        <v>3</v>
      </c>
      <c r="R48" s="3" t="s">
        <v>17</v>
      </c>
    </row>
    <row r="49" spans="1:18" ht="75.75" thickTop="1" x14ac:dyDescent="0.25">
      <c r="A49" s="281" t="s">
        <v>0</v>
      </c>
      <c r="B49" s="77">
        <v>1</v>
      </c>
      <c r="C49" s="61" t="s">
        <v>46</v>
      </c>
      <c r="D49" s="61" t="s">
        <v>80</v>
      </c>
      <c r="E49" s="61" t="s">
        <v>48</v>
      </c>
      <c r="F49" s="83"/>
      <c r="G49" s="61"/>
      <c r="H49" s="74" t="s">
        <v>83</v>
      </c>
      <c r="I49" s="75"/>
      <c r="J49" s="75"/>
      <c r="K49" s="75"/>
      <c r="L49" s="75"/>
      <c r="M49" s="75"/>
      <c r="N49" s="198">
        <v>44938</v>
      </c>
      <c r="O49" s="69"/>
      <c r="P49" s="73" t="s">
        <v>39</v>
      </c>
      <c r="Q49" s="11"/>
      <c r="R49" s="11"/>
    </row>
    <row r="50" spans="1:18" s="72" customFormat="1" ht="75" x14ac:dyDescent="0.25">
      <c r="A50" s="282"/>
      <c r="B50" s="64">
        <v>2</v>
      </c>
      <c r="C50" s="61" t="s">
        <v>46</v>
      </c>
      <c r="D50" s="61" t="s">
        <v>80</v>
      </c>
      <c r="E50" s="61" t="s">
        <v>81</v>
      </c>
      <c r="F50" s="65"/>
      <c r="G50" s="67"/>
      <c r="H50" s="68" t="s">
        <v>84</v>
      </c>
      <c r="I50" s="67"/>
      <c r="J50" s="67"/>
      <c r="K50" s="67"/>
      <c r="L50" s="67"/>
      <c r="M50" s="68"/>
      <c r="N50" s="198">
        <v>44938</v>
      </c>
      <c r="O50" s="69"/>
      <c r="P50" s="73" t="s">
        <v>39</v>
      </c>
      <c r="Q50" s="71"/>
      <c r="R50" s="71"/>
    </row>
    <row r="51" spans="1:18" s="6" customFormat="1" ht="45" x14ac:dyDescent="0.25">
      <c r="A51" s="282"/>
      <c r="B51" s="77">
        <v>3</v>
      </c>
      <c r="C51" s="61" t="s">
        <v>46</v>
      </c>
      <c r="D51" s="61" t="s">
        <v>80</v>
      </c>
      <c r="E51" s="61" t="s">
        <v>82</v>
      </c>
      <c r="F51" s="78"/>
      <c r="G51" s="70"/>
      <c r="H51" s="65" t="s">
        <v>85</v>
      </c>
      <c r="I51" s="70"/>
      <c r="J51" s="66"/>
      <c r="K51" s="66"/>
      <c r="L51" s="66"/>
      <c r="M51" s="65"/>
      <c r="N51" s="198">
        <v>44938</v>
      </c>
      <c r="O51" s="69"/>
      <c r="P51" s="73" t="s">
        <v>39</v>
      </c>
      <c r="Q51" s="2"/>
      <c r="R51" s="2"/>
    </row>
    <row r="52" spans="1:18" ht="60" x14ac:dyDescent="0.25">
      <c r="A52" s="282"/>
      <c r="B52" s="77">
        <v>4</v>
      </c>
      <c r="C52" s="65" t="s">
        <v>87</v>
      </c>
      <c r="D52" s="65" t="s">
        <v>67</v>
      </c>
      <c r="E52" s="66" t="s">
        <v>51</v>
      </c>
      <c r="F52" s="79"/>
      <c r="G52" s="80"/>
      <c r="H52" s="82"/>
      <c r="I52" s="80"/>
      <c r="J52" s="199" t="s">
        <v>86</v>
      </c>
      <c r="K52" s="84"/>
      <c r="L52" s="84"/>
      <c r="M52" s="68"/>
      <c r="N52" s="198">
        <v>44938</v>
      </c>
      <c r="O52" s="69"/>
      <c r="P52" s="73" t="s">
        <v>39</v>
      </c>
      <c r="Q52" s="11"/>
      <c r="R52" s="11"/>
    </row>
    <row r="53" spans="1:18" ht="60" x14ac:dyDescent="0.25">
      <c r="A53" s="282"/>
      <c r="B53" s="77">
        <v>5</v>
      </c>
      <c r="C53" s="65" t="s">
        <v>88</v>
      </c>
      <c r="D53" s="65" t="s">
        <v>89</v>
      </c>
      <c r="E53" s="66" t="s">
        <v>40</v>
      </c>
      <c r="F53" s="81"/>
      <c r="G53" s="81"/>
      <c r="H53" s="68"/>
      <c r="I53" s="81"/>
      <c r="J53" s="199" t="s">
        <v>86</v>
      </c>
      <c r="K53" s="81"/>
      <c r="L53" s="81"/>
      <c r="M53" s="68"/>
      <c r="N53" s="198">
        <v>44938</v>
      </c>
      <c r="O53" s="69"/>
      <c r="P53" s="73" t="s">
        <v>39</v>
      </c>
      <c r="Q53" s="11"/>
      <c r="R53" s="11"/>
    </row>
    <row r="54" spans="1:18" ht="45" x14ac:dyDescent="0.25">
      <c r="A54" s="282"/>
      <c r="B54" s="77">
        <v>6</v>
      </c>
      <c r="C54" s="65" t="s">
        <v>130</v>
      </c>
      <c r="D54" s="65" t="s">
        <v>67</v>
      </c>
      <c r="E54" s="66" t="s">
        <v>132</v>
      </c>
      <c r="F54" s="81"/>
      <c r="G54" s="81"/>
      <c r="H54" s="68" t="s">
        <v>131</v>
      </c>
      <c r="I54" s="81"/>
      <c r="J54" s="199"/>
      <c r="K54" s="81"/>
      <c r="L54" s="81"/>
      <c r="M54" s="68"/>
      <c r="N54" s="198">
        <v>44944</v>
      </c>
      <c r="O54" s="69"/>
      <c r="P54" s="73" t="s">
        <v>39</v>
      </c>
      <c r="Q54" s="11"/>
    </row>
    <row r="55" spans="1:18" ht="45" x14ac:dyDescent="0.25">
      <c r="A55" s="282"/>
      <c r="B55" s="77">
        <v>7</v>
      </c>
      <c r="C55" s="65" t="s">
        <v>130</v>
      </c>
      <c r="D55" s="65" t="s">
        <v>67</v>
      </c>
      <c r="E55" s="66" t="s">
        <v>133</v>
      </c>
      <c r="F55" s="81"/>
      <c r="G55" s="81"/>
      <c r="H55" s="68" t="s">
        <v>136</v>
      </c>
      <c r="I55" s="81"/>
      <c r="J55" s="199"/>
      <c r="K55" s="81"/>
      <c r="L55" s="81"/>
      <c r="M55" s="68"/>
      <c r="N55" s="198">
        <v>44944</v>
      </c>
      <c r="O55" s="69"/>
      <c r="P55" s="73" t="s">
        <v>39</v>
      </c>
      <c r="Q55" s="11"/>
    </row>
    <row r="56" spans="1:18" ht="30" x14ac:dyDescent="0.25">
      <c r="A56" s="282"/>
      <c r="B56" s="77">
        <v>8</v>
      </c>
      <c r="C56" s="65" t="s">
        <v>130</v>
      </c>
      <c r="D56" s="65" t="s">
        <v>67</v>
      </c>
      <c r="E56" s="66" t="s">
        <v>134</v>
      </c>
      <c r="F56" s="81"/>
      <c r="G56" s="81"/>
      <c r="H56" s="68" t="s">
        <v>137</v>
      </c>
      <c r="I56" s="81"/>
      <c r="J56" s="199"/>
      <c r="K56" s="81"/>
      <c r="L56" s="81"/>
      <c r="M56" s="68"/>
      <c r="N56" s="198">
        <v>44944</v>
      </c>
      <c r="O56" s="69"/>
      <c r="P56" s="73" t="s">
        <v>39</v>
      </c>
      <c r="Q56" s="11"/>
    </row>
    <row r="57" spans="1:18" ht="30" x14ac:dyDescent="0.25">
      <c r="A57" s="282"/>
      <c r="B57" s="77">
        <v>9</v>
      </c>
      <c r="C57" s="65" t="s">
        <v>130</v>
      </c>
      <c r="D57" s="65" t="s">
        <v>67</v>
      </c>
      <c r="E57" s="66" t="s">
        <v>135</v>
      </c>
      <c r="F57" s="81"/>
      <c r="G57" s="81"/>
      <c r="H57" s="68" t="s">
        <v>138</v>
      </c>
      <c r="I57" s="81"/>
      <c r="J57" s="199"/>
      <c r="K57" s="81"/>
      <c r="L57" s="81"/>
      <c r="M57" s="68"/>
      <c r="N57" s="198">
        <v>44944</v>
      </c>
      <c r="O57" s="69"/>
      <c r="P57" s="73" t="s">
        <v>39</v>
      </c>
      <c r="Q57" s="11"/>
    </row>
    <row r="58" spans="1:18" ht="45" x14ac:dyDescent="0.25">
      <c r="A58" s="282"/>
      <c r="B58" s="77">
        <v>10</v>
      </c>
      <c r="C58" s="65" t="s">
        <v>130</v>
      </c>
      <c r="D58" s="65" t="s">
        <v>67</v>
      </c>
      <c r="E58" s="66" t="s">
        <v>139</v>
      </c>
      <c r="F58" s="81"/>
      <c r="G58" s="81"/>
      <c r="H58" s="68" t="s">
        <v>131</v>
      </c>
      <c r="I58" s="81"/>
      <c r="J58" s="199"/>
      <c r="K58" s="81"/>
      <c r="L58" s="81"/>
      <c r="M58" s="68"/>
      <c r="N58" s="198">
        <v>44944</v>
      </c>
      <c r="O58" s="69"/>
      <c r="P58" s="73" t="s">
        <v>39</v>
      </c>
      <c r="Q58" s="11"/>
    </row>
    <row r="59" spans="1:18" ht="60" x14ac:dyDescent="0.25">
      <c r="A59" s="282"/>
      <c r="B59" s="77">
        <v>11</v>
      </c>
      <c r="C59" s="65" t="s">
        <v>130</v>
      </c>
      <c r="D59" s="65" t="s">
        <v>67</v>
      </c>
      <c r="E59" s="66" t="s">
        <v>140</v>
      </c>
      <c r="F59" s="81"/>
      <c r="G59" s="81"/>
      <c r="H59" s="68" t="s">
        <v>141</v>
      </c>
      <c r="I59" s="81"/>
      <c r="J59" s="199"/>
      <c r="K59" s="81"/>
      <c r="L59" s="81"/>
      <c r="M59" s="68"/>
      <c r="N59" s="198">
        <v>44944</v>
      </c>
      <c r="O59" s="69"/>
      <c r="P59" s="73" t="s">
        <v>39</v>
      </c>
      <c r="Q59" s="11"/>
    </row>
    <row r="60" spans="1:18" ht="30" x14ac:dyDescent="0.25">
      <c r="A60" s="282"/>
      <c r="B60" s="77">
        <v>12</v>
      </c>
      <c r="C60" s="65" t="s">
        <v>130</v>
      </c>
      <c r="D60" s="65" t="s">
        <v>67</v>
      </c>
      <c r="E60" s="66" t="s">
        <v>142</v>
      </c>
      <c r="F60" s="81"/>
      <c r="G60" s="81"/>
      <c r="H60" s="68" t="s">
        <v>138</v>
      </c>
      <c r="I60" s="81"/>
      <c r="J60" s="199"/>
      <c r="K60" s="81"/>
      <c r="L60" s="81"/>
      <c r="M60" s="68"/>
      <c r="N60" s="198">
        <v>44944</v>
      </c>
      <c r="O60" s="69"/>
      <c r="P60" s="73" t="s">
        <v>39</v>
      </c>
      <c r="Q60" s="11"/>
    </row>
    <row r="61" spans="1:18" ht="45.75" thickBot="1" x14ac:dyDescent="0.3">
      <c r="A61" s="282"/>
      <c r="B61" s="77">
        <v>13</v>
      </c>
      <c r="C61" s="65" t="s">
        <v>130</v>
      </c>
      <c r="D61" s="65" t="s">
        <v>67</v>
      </c>
      <c r="E61" s="66" t="s">
        <v>143</v>
      </c>
      <c r="F61" s="81"/>
      <c r="G61" s="81"/>
      <c r="H61" s="68" t="s">
        <v>144</v>
      </c>
      <c r="I61" s="81"/>
      <c r="J61" s="199"/>
      <c r="K61" s="81"/>
      <c r="L61" s="81"/>
      <c r="M61" s="68"/>
      <c r="N61" s="198">
        <v>44944</v>
      </c>
      <c r="O61" s="69"/>
      <c r="P61" s="73" t="s">
        <v>39</v>
      </c>
      <c r="Q61" s="11"/>
    </row>
    <row r="62" spans="1:18" ht="17.25" thickTop="1" thickBot="1" x14ac:dyDescent="0.3">
      <c r="A62" s="21" t="s">
        <v>14</v>
      </c>
      <c r="B62" s="21">
        <v>13</v>
      </c>
      <c r="C62" s="22"/>
      <c r="D62" s="22"/>
      <c r="E62" s="23"/>
      <c r="F62" s="22"/>
      <c r="G62" s="22"/>
      <c r="H62" s="22"/>
      <c r="I62" s="22"/>
      <c r="J62" s="22"/>
      <c r="K62" s="22"/>
      <c r="L62" s="22"/>
      <c r="M62" s="24"/>
      <c r="N62" s="62"/>
      <c r="O62" s="54"/>
      <c r="P62" s="25"/>
      <c r="Q62" s="22"/>
      <c r="R62" s="26"/>
    </row>
    <row r="63" spans="1:18" ht="16.5" thickTop="1" x14ac:dyDescent="0.25"/>
    <row r="66" spans="1:17" x14ac:dyDescent="0.25">
      <c r="A66" s="283" t="s">
        <v>153</v>
      </c>
      <c r="B66" s="284"/>
      <c r="C66" s="284"/>
      <c r="D66" s="284"/>
      <c r="E66" s="284"/>
      <c r="F66" s="284"/>
      <c r="G66" s="284"/>
      <c r="H66" s="284"/>
      <c r="I66" s="284"/>
      <c r="J66" s="284"/>
      <c r="K66" s="285"/>
    </row>
    <row r="67" spans="1:17" s="20" customFormat="1" x14ac:dyDescent="0.25">
      <c r="A67" s="30" t="s">
        <v>18</v>
      </c>
      <c r="B67" s="31"/>
      <c r="C67" s="29" t="s">
        <v>19</v>
      </c>
      <c r="D67" s="29"/>
      <c r="E67" s="29" t="s">
        <v>20</v>
      </c>
      <c r="F67" s="13" t="s">
        <v>21</v>
      </c>
      <c r="G67" s="30"/>
      <c r="H67" s="31" t="s">
        <v>22</v>
      </c>
      <c r="I67" s="30"/>
      <c r="J67" s="31" t="s">
        <v>23</v>
      </c>
      <c r="K67" s="37" t="s">
        <v>25</v>
      </c>
      <c r="N67" s="286" t="s">
        <v>33</v>
      </c>
      <c r="O67" s="287"/>
      <c r="P67" s="287"/>
      <c r="Q67" s="288"/>
    </row>
    <row r="68" spans="1:17" x14ac:dyDescent="0.25">
      <c r="A68" s="33" t="s">
        <v>35</v>
      </c>
      <c r="B68" s="34"/>
      <c r="C68" s="76">
        <v>0</v>
      </c>
      <c r="D68" s="76"/>
      <c r="E68" s="109">
        <v>0</v>
      </c>
      <c r="F68" s="76"/>
      <c r="G68" s="36"/>
      <c r="H68" s="32"/>
      <c r="I68" s="36"/>
      <c r="J68" s="32">
        <f>E68+F68+H68</f>
        <v>0</v>
      </c>
      <c r="K68" s="38">
        <f>C68-J68</f>
        <v>0</v>
      </c>
      <c r="M68" s="44"/>
      <c r="N68" s="48" t="s">
        <v>31</v>
      </c>
      <c r="O68" s="40"/>
      <c r="P68" s="49" t="s">
        <v>32</v>
      </c>
      <c r="Q68" s="41" t="s">
        <v>27</v>
      </c>
    </row>
    <row r="69" spans="1:17" x14ac:dyDescent="0.25">
      <c r="A69" s="33" t="s">
        <v>37</v>
      </c>
      <c r="B69" s="34"/>
      <c r="C69" s="76">
        <v>0</v>
      </c>
      <c r="D69" s="76"/>
      <c r="E69" s="109">
        <v>0</v>
      </c>
      <c r="F69" s="76"/>
      <c r="G69" s="36"/>
      <c r="H69" s="32"/>
      <c r="I69" s="36"/>
      <c r="J69" s="32">
        <f t="shared" ref="J69:J73" si="0">E69+F69+H69</f>
        <v>0</v>
      </c>
      <c r="K69" s="38">
        <f t="shared" ref="K69:K73" si="1">C69-J69</f>
        <v>0</v>
      </c>
      <c r="M69" s="44"/>
      <c r="N69" s="59"/>
      <c r="O69" s="34"/>
      <c r="P69" s="60"/>
      <c r="Q69" s="35"/>
    </row>
    <row r="70" spans="1:17" x14ac:dyDescent="0.25">
      <c r="A70" s="33" t="s">
        <v>36</v>
      </c>
      <c r="B70" s="34"/>
      <c r="C70" s="76">
        <v>13</v>
      </c>
      <c r="D70" s="76"/>
      <c r="E70" s="109">
        <v>13</v>
      </c>
      <c r="F70" s="76"/>
      <c r="G70" s="36"/>
      <c r="H70" s="32"/>
      <c r="I70" s="36"/>
      <c r="J70" s="32">
        <f t="shared" si="0"/>
        <v>13</v>
      </c>
      <c r="K70" s="38">
        <f t="shared" si="1"/>
        <v>0</v>
      </c>
      <c r="M70" s="44"/>
      <c r="N70" s="59"/>
      <c r="O70" s="34"/>
      <c r="P70" s="60"/>
      <c r="Q70" s="35"/>
    </row>
    <row r="71" spans="1:17" x14ac:dyDescent="0.25">
      <c r="A71" s="33" t="s">
        <v>1</v>
      </c>
      <c r="B71" s="34"/>
      <c r="C71" s="76">
        <v>9</v>
      </c>
      <c r="D71" s="76"/>
      <c r="E71" s="109">
        <v>7</v>
      </c>
      <c r="F71" s="76">
        <v>2</v>
      </c>
      <c r="G71" s="36"/>
      <c r="H71" s="32"/>
      <c r="I71" s="36"/>
      <c r="J71" s="32">
        <f t="shared" si="0"/>
        <v>9</v>
      </c>
      <c r="K71" s="38">
        <f t="shared" si="1"/>
        <v>0</v>
      </c>
      <c r="M71" s="44"/>
      <c r="N71" s="59" t="s">
        <v>28</v>
      </c>
      <c r="O71" s="89"/>
      <c r="P71" s="46">
        <f>E74</f>
        <v>42</v>
      </c>
      <c r="Q71" s="47">
        <f>(P71/$P$74)*100</f>
        <v>95.454545454545453</v>
      </c>
    </row>
    <row r="72" spans="1:17" x14ac:dyDescent="0.25">
      <c r="A72" s="33" t="s">
        <v>38</v>
      </c>
      <c r="B72" s="34"/>
      <c r="C72" s="76">
        <v>9</v>
      </c>
      <c r="D72" s="76"/>
      <c r="E72" s="109">
        <v>9</v>
      </c>
      <c r="F72" s="76"/>
      <c r="G72" s="36"/>
      <c r="H72" s="32"/>
      <c r="I72" s="36"/>
      <c r="J72" s="32">
        <f t="shared" si="0"/>
        <v>9</v>
      </c>
      <c r="K72" s="38">
        <f t="shared" si="1"/>
        <v>0</v>
      </c>
      <c r="M72" s="44"/>
      <c r="N72" s="59" t="s">
        <v>29</v>
      </c>
      <c r="O72" s="89"/>
      <c r="P72" s="46">
        <f>F74</f>
        <v>2</v>
      </c>
      <c r="Q72" s="47">
        <f>(P72/$P$74)*100</f>
        <v>4.5454545454545459</v>
      </c>
    </row>
    <row r="73" spans="1:17" x14ac:dyDescent="0.25">
      <c r="A73" s="33" t="s">
        <v>0</v>
      </c>
      <c r="B73" s="34"/>
      <c r="C73" s="76">
        <v>13</v>
      </c>
      <c r="D73" s="76"/>
      <c r="E73" s="109">
        <v>13</v>
      </c>
      <c r="F73" s="76"/>
      <c r="G73" s="36"/>
      <c r="H73" s="32"/>
      <c r="I73" s="36"/>
      <c r="J73" s="32">
        <f t="shared" si="0"/>
        <v>13</v>
      </c>
      <c r="K73" s="38">
        <f t="shared" si="1"/>
        <v>0</v>
      </c>
      <c r="M73" s="44"/>
      <c r="N73" s="59" t="s">
        <v>30</v>
      </c>
      <c r="O73" s="89"/>
      <c r="P73" s="46">
        <f>H74</f>
        <v>0</v>
      </c>
      <c r="Q73" s="47">
        <f>(P73/$P$74)*100</f>
        <v>0</v>
      </c>
    </row>
    <row r="74" spans="1:17" x14ac:dyDescent="0.25">
      <c r="A74" s="39" t="s">
        <v>24</v>
      </c>
      <c r="B74" s="40"/>
      <c r="C74" s="11">
        <f>SUM(C68:C73)</f>
        <v>44</v>
      </c>
      <c r="D74" s="11"/>
      <c r="E74" s="11">
        <f>SUM(E68:E73)</f>
        <v>42</v>
      </c>
      <c r="F74" s="11">
        <f>SUM(F68:F73)</f>
        <v>2</v>
      </c>
      <c r="G74" s="42"/>
      <c r="H74" s="43">
        <f>SUM(H68:H73)</f>
        <v>0</v>
      </c>
      <c r="I74" s="42"/>
      <c r="J74" s="43">
        <f>SUM(J68:J73)</f>
        <v>44</v>
      </c>
      <c r="K74" s="41">
        <f>SUM(K68:K73)</f>
        <v>0</v>
      </c>
      <c r="M74" s="44"/>
      <c r="N74" s="48" t="s">
        <v>26</v>
      </c>
      <c r="O74" s="40"/>
      <c r="P74" s="2">
        <f>SUM(P71:P73)</f>
        <v>44</v>
      </c>
      <c r="Q74" s="50">
        <f>(P74/$P$74)*100</f>
        <v>100</v>
      </c>
    </row>
    <row r="76" spans="1:17" x14ac:dyDescent="0.25">
      <c r="A76" s="283" t="s">
        <v>154</v>
      </c>
      <c r="B76" s="284"/>
      <c r="C76" s="284"/>
      <c r="D76" s="284"/>
      <c r="E76" s="284"/>
      <c r="F76" s="284"/>
      <c r="G76" s="284"/>
      <c r="H76" s="284"/>
      <c r="I76" s="284"/>
      <c r="J76" s="284"/>
      <c r="K76" s="285"/>
      <c r="N76" s="286" t="s">
        <v>34</v>
      </c>
      <c r="O76" s="287"/>
      <c r="P76" s="287"/>
      <c r="Q76" s="288"/>
    </row>
    <row r="77" spans="1:17" x14ac:dyDescent="0.25">
      <c r="A77" s="30" t="s">
        <v>18</v>
      </c>
      <c r="B77" s="31"/>
      <c r="C77" s="29" t="s">
        <v>19</v>
      </c>
      <c r="D77" s="29"/>
      <c r="E77" s="29" t="s">
        <v>20</v>
      </c>
      <c r="F77" s="13" t="s">
        <v>21</v>
      </c>
      <c r="G77" s="30"/>
      <c r="H77" s="31" t="s">
        <v>22</v>
      </c>
      <c r="I77" s="30"/>
      <c r="J77" s="31" t="s">
        <v>23</v>
      </c>
      <c r="K77" s="37" t="s">
        <v>25</v>
      </c>
      <c r="N77" s="48" t="s">
        <v>31</v>
      </c>
      <c r="O77" s="40"/>
      <c r="P77" s="49" t="s">
        <v>32</v>
      </c>
      <c r="Q77" s="41" t="s">
        <v>27</v>
      </c>
    </row>
    <row r="78" spans="1:17" x14ac:dyDescent="0.25">
      <c r="A78" s="33" t="s">
        <v>35</v>
      </c>
      <c r="B78" s="34"/>
      <c r="C78" s="76">
        <v>0</v>
      </c>
      <c r="D78" s="76"/>
      <c r="E78" s="109">
        <v>0</v>
      </c>
      <c r="F78" s="76"/>
      <c r="G78" s="36"/>
      <c r="H78" s="32"/>
      <c r="I78" s="36"/>
      <c r="J78" s="32">
        <f>E78+F78+H78</f>
        <v>0</v>
      </c>
      <c r="K78" s="38">
        <f>C78-J78</f>
        <v>0</v>
      </c>
      <c r="N78" s="59" t="s">
        <v>28</v>
      </c>
      <c r="O78" s="89"/>
      <c r="P78" s="46">
        <v>0</v>
      </c>
      <c r="Q78" s="47">
        <f>(P78/$P$74)*100</f>
        <v>0</v>
      </c>
    </row>
    <row r="79" spans="1:17" x14ac:dyDescent="0.25">
      <c r="A79" s="33" t="s">
        <v>37</v>
      </c>
      <c r="B79" s="34"/>
      <c r="C79" s="76">
        <v>0</v>
      </c>
      <c r="D79" s="76"/>
      <c r="E79" s="109">
        <v>0</v>
      </c>
      <c r="F79" s="76"/>
      <c r="G79" s="36"/>
      <c r="H79" s="32"/>
      <c r="I79" s="36"/>
      <c r="J79" s="32">
        <f>E79+F79+H79</f>
        <v>0</v>
      </c>
      <c r="K79" s="38">
        <f>C79-J79</f>
        <v>0</v>
      </c>
      <c r="N79" s="59" t="s">
        <v>29</v>
      </c>
      <c r="O79" s="89"/>
      <c r="P79" s="46">
        <f>F84</f>
        <v>2</v>
      </c>
      <c r="Q79" s="47">
        <f>(P79/$P$74)*100</f>
        <v>4.5454545454545459</v>
      </c>
    </row>
    <row r="80" spans="1:17" x14ac:dyDescent="0.25">
      <c r="A80" s="33" t="s">
        <v>36</v>
      </c>
      <c r="B80" s="34"/>
      <c r="C80" s="76">
        <v>13</v>
      </c>
      <c r="D80" s="76"/>
      <c r="E80" s="109">
        <v>13</v>
      </c>
      <c r="F80" s="76"/>
      <c r="G80" s="36"/>
      <c r="H80" s="32"/>
      <c r="I80" s="36"/>
      <c r="J80" s="32">
        <f>E80+F80+H80</f>
        <v>13</v>
      </c>
      <c r="K80" s="38">
        <f>C80-J80</f>
        <v>0</v>
      </c>
      <c r="N80" s="59" t="s">
        <v>30</v>
      </c>
      <c r="O80" s="89"/>
      <c r="P80" s="46">
        <f>H84</f>
        <v>0</v>
      </c>
      <c r="Q80" s="47">
        <f>(P80/$P$74)*100</f>
        <v>0</v>
      </c>
    </row>
    <row r="81" spans="1:17" x14ac:dyDescent="0.25">
      <c r="A81" s="33" t="s">
        <v>1</v>
      </c>
      <c r="B81" s="34"/>
      <c r="C81" s="76">
        <v>9</v>
      </c>
      <c r="D81" s="76"/>
      <c r="E81" s="109">
        <v>7</v>
      </c>
      <c r="F81" s="76">
        <v>2</v>
      </c>
      <c r="G81" s="36"/>
      <c r="H81" s="32"/>
      <c r="I81" s="36"/>
      <c r="J81" s="32">
        <f t="shared" ref="J81:J82" si="2">E81+F81+H81</f>
        <v>9</v>
      </c>
      <c r="K81" s="38">
        <f t="shared" ref="K81:K83" si="3">C81-J81</f>
        <v>0</v>
      </c>
      <c r="N81" s="59"/>
      <c r="O81" s="89"/>
      <c r="P81" s="46"/>
      <c r="Q81" s="47"/>
    </row>
    <row r="82" spans="1:17" x14ac:dyDescent="0.25">
      <c r="A82" s="33" t="s">
        <v>38</v>
      </c>
      <c r="B82" s="34"/>
      <c r="C82" s="76">
        <v>9</v>
      </c>
      <c r="D82" s="76"/>
      <c r="E82" s="109">
        <v>9</v>
      </c>
      <c r="F82" s="76"/>
      <c r="G82" s="36"/>
      <c r="H82" s="32"/>
      <c r="I82" s="36"/>
      <c r="J82" s="32">
        <f t="shared" si="2"/>
        <v>9</v>
      </c>
      <c r="K82" s="38">
        <f t="shared" si="3"/>
        <v>0</v>
      </c>
      <c r="N82" s="59"/>
      <c r="O82" s="89"/>
      <c r="P82" s="46"/>
      <c r="Q82" s="47"/>
    </row>
    <row r="83" spans="1:17" x14ac:dyDescent="0.25">
      <c r="A83" s="33" t="s">
        <v>0</v>
      </c>
      <c r="B83" s="34"/>
      <c r="C83" s="76">
        <v>13</v>
      </c>
      <c r="D83" s="76"/>
      <c r="E83" s="109">
        <v>13</v>
      </c>
      <c r="F83" s="76"/>
      <c r="G83" s="36"/>
      <c r="H83" s="32"/>
      <c r="I83" s="36"/>
      <c r="J83" s="32">
        <f>E83+F83+H83</f>
        <v>13</v>
      </c>
      <c r="K83" s="38">
        <f t="shared" si="3"/>
        <v>0</v>
      </c>
      <c r="N83" s="48" t="s">
        <v>26</v>
      </c>
      <c r="O83" s="40"/>
      <c r="P83" s="2">
        <f>SUM(P78:P80)</f>
        <v>2</v>
      </c>
      <c r="Q83" s="50">
        <f>(P83/$P$74)*100</f>
        <v>4.5454545454545459</v>
      </c>
    </row>
    <row r="84" spans="1:17" x14ac:dyDescent="0.25">
      <c r="A84" s="39" t="s">
        <v>24</v>
      </c>
      <c r="B84" s="40"/>
      <c r="C84" s="41">
        <f>SUM(C78:C83)</f>
        <v>44</v>
      </c>
      <c r="D84" s="41"/>
      <c r="E84" s="11">
        <f>SUM(E78:E83)</f>
        <v>42</v>
      </c>
      <c r="F84" s="11">
        <f>SUM(F78:F83)</f>
        <v>2</v>
      </c>
      <c r="G84" s="42"/>
      <c r="H84" s="43">
        <f>SUM(H78:H83)</f>
        <v>0</v>
      </c>
      <c r="I84" s="42"/>
      <c r="J84" s="43">
        <f>SUM(J78:J83)</f>
        <v>44</v>
      </c>
      <c r="K84" s="41">
        <f>SUM(K78:K83)</f>
        <v>0</v>
      </c>
    </row>
  </sheetData>
  <mergeCells count="14">
    <mergeCell ref="A49:A61"/>
    <mergeCell ref="A66:K66"/>
    <mergeCell ref="A76:K76"/>
    <mergeCell ref="N67:Q67"/>
    <mergeCell ref="N76:Q76"/>
    <mergeCell ref="A1:R3"/>
    <mergeCell ref="A27:A35"/>
    <mergeCell ref="F38:G38"/>
    <mergeCell ref="A12:A15"/>
    <mergeCell ref="A8:A9"/>
    <mergeCell ref="A10:R10"/>
    <mergeCell ref="O27:O35"/>
    <mergeCell ref="A5:A6"/>
    <mergeCell ref="A38:A46"/>
  </mergeCells>
  <pageMargins left="0.23622047244094491" right="0.23622047244094491" top="0.74803149606299213" bottom="0.74803149606299213" header="0.31496062992125984" footer="0.31496062992125984"/>
  <pageSetup paperSize="9" scale="47" fitToHeight="2" orientation="landscape" r:id="rId1"/>
  <headerFooter>
    <oddFooter>Página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34" zoomScale="80" zoomScaleNormal="80" workbookViewId="0">
      <selection activeCell="A22" sqref="A1:XFD1048576"/>
    </sheetView>
  </sheetViews>
  <sheetFormatPr defaultRowHeight="18.75" x14ac:dyDescent="0.3"/>
  <cols>
    <col min="1" max="1" width="31.7109375" style="138" customWidth="1"/>
    <col min="2" max="2" width="5.85546875" style="174" customWidth="1"/>
    <col min="3" max="3" width="28.85546875" style="138" customWidth="1"/>
    <col min="4" max="4" width="21" style="138" customWidth="1"/>
    <col min="5" max="5" width="16.28515625" style="174" bestFit="1" customWidth="1"/>
    <col min="6" max="6" width="29.42578125" style="114" customWidth="1"/>
    <col min="7" max="7" width="13.28515625" style="114" customWidth="1"/>
    <col min="8" max="8" width="16" style="114" customWidth="1"/>
    <col min="9" max="9" width="9" style="114" customWidth="1"/>
    <col min="10" max="10" width="16" style="138" customWidth="1"/>
    <col min="11" max="11" width="9" style="114" customWidth="1"/>
    <col min="12" max="12" width="19.42578125" style="114" customWidth="1"/>
    <col min="13" max="13" width="20.28515625" style="114" customWidth="1"/>
    <col min="14" max="14" width="36.5703125" style="138" customWidth="1"/>
    <col min="15" max="15" width="20.5703125" style="117" bestFit="1" customWidth="1"/>
    <col min="16" max="16" width="25.5703125" style="117" bestFit="1" customWidth="1"/>
    <col min="17" max="17" width="13.5703125" style="114" customWidth="1"/>
    <col min="18" max="18" width="23" style="138" customWidth="1"/>
    <col min="19" max="16384" width="9.140625" style="114"/>
  </cols>
  <sheetData>
    <row r="1" spans="1:18" ht="19.5" thickTop="1" x14ac:dyDescent="0.3">
      <c r="A1" s="264" t="s">
        <v>152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x14ac:dyDescent="0.3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18" s="117" customFormat="1" ht="75" x14ac:dyDescent="0.25">
      <c r="A4" s="115"/>
      <c r="B4" s="115" t="s">
        <v>12</v>
      </c>
      <c r="C4" s="116" t="s">
        <v>11</v>
      </c>
      <c r="D4" s="116" t="s">
        <v>66</v>
      </c>
      <c r="E4" s="115" t="s">
        <v>2</v>
      </c>
      <c r="F4" s="115" t="s">
        <v>6</v>
      </c>
      <c r="G4" s="115" t="s">
        <v>7</v>
      </c>
      <c r="H4" s="116" t="s">
        <v>16</v>
      </c>
      <c r="I4" s="116" t="s">
        <v>8</v>
      </c>
      <c r="J4" s="115" t="s">
        <v>9</v>
      </c>
      <c r="K4" s="116" t="s">
        <v>10</v>
      </c>
      <c r="L4" s="116" t="s">
        <v>13</v>
      </c>
      <c r="M4" s="116" t="s">
        <v>15</v>
      </c>
      <c r="N4" s="116" t="s">
        <v>4</v>
      </c>
      <c r="O4" s="116" t="s">
        <v>5</v>
      </c>
      <c r="P4" s="116" t="s">
        <v>17</v>
      </c>
      <c r="Q4" s="116" t="s">
        <v>3</v>
      </c>
      <c r="R4" s="116" t="s">
        <v>50</v>
      </c>
    </row>
    <row r="5" spans="1:18" x14ac:dyDescent="0.3">
      <c r="A5" s="344" t="s">
        <v>35</v>
      </c>
      <c r="B5" s="118">
        <v>1</v>
      </c>
      <c r="C5" s="119"/>
      <c r="D5" s="119"/>
      <c r="E5" s="118"/>
      <c r="F5" s="119"/>
      <c r="G5" s="120"/>
      <c r="H5" s="120"/>
      <c r="I5" s="120"/>
      <c r="J5" s="134"/>
      <c r="K5" s="120"/>
      <c r="L5" s="120"/>
      <c r="M5" s="121"/>
      <c r="N5" s="122"/>
      <c r="O5" s="122"/>
      <c r="P5" s="123"/>
      <c r="Q5" s="124"/>
      <c r="R5" s="124"/>
    </row>
    <row r="6" spans="1:18" x14ac:dyDescent="0.3">
      <c r="A6" s="344"/>
      <c r="B6" s="118">
        <v>2</v>
      </c>
      <c r="C6" s="119"/>
      <c r="D6" s="119"/>
      <c r="E6" s="118"/>
      <c r="F6" s="120"/>
      <c r="G6" s="120"/>
      <c r="H6" s="120"/>
      <c r="I6" s="120"/>
      <c r="J6" s="134"/>
      <c r="K6" s="120"/>
      <c r="L6" s="120"/>
      <c r="M6" s="121"/>
      <c r="N6" s="122"/>
      <c r="O6" s="122"/>
      <c r="P6" s="122"/>
      <c r="Q6" s="124"/>
      <c r="R6" s="124"/>
    </row>
    <row r="7" spans="1:18" x14ac:dyDescent="0.3">
      <c r="A7" s="344"/>
      <c r="B7" s="118">
        <v>3</v>
      </c>
      <c r="C7" s="119"/>
      <c r="D7" s="119"/>
      <c r="E7" s="118"/>
      <c r="F7" s="120"/>
      <c r="G7" s="120"/>
      <c r="H7" s="120"/>
      <c r="I7" s="120"/>
      <c r="J7" s="134"/>
      <c r="K7" s="120"/>
      <c r="L7" s="120"/>
      <c r="M7" s="121"/>
      <c r="N7" s="122"/>
      <c r="O7" s="122"/>
      <c r="P7" s="122"/>
      <c r="Q7" s="124"/>
      <c r="R7" s="124"/>
    </row>
    <row r="8" spans="1:18" x14ac:dyDescent="0.3">
      <c r="A8" s="344"/>
      <c r="B8" s="118">
        <v>4</v>
      </c>
      <c r="C8" s="119"/>
      <c r="D8" s="119"/>
      <c r="E8" s="167"/>
      <c r="F8" s="137"/>
      <c r="G8" s="120"/>
      <c r="H8" s="121"/>
      <c r="I8" s="120"/>
      <c r="J8" s="134"/>
      <c r="K8" s="134"/>
      <c r="L8" s="134"/>
      <c r="M8" s="121"/>
      <c r="N8" s="122"/>
      <c r="O8" s="122"/>
      <c r="P8" s="122"/>
      <c r="Q8" s="124"/>
      <c r="R8" s="124"/>
    </row>
    <row r="9" spans="1:18" ht="19.5" thickBot="1" x14ac:dyDescent="0.35">
      <c r="A9" s="126"/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6"/>
      <c r="P9" s="126"/>
      <c r="Q9" s="126"/>
      <c r="R9" s="126"/>
    </row>
    <row r="10" spans="1:18" ht="19.5" thickTop="1" x14ac:dyDescent="0.3">
      <c r="A10" s="303" t="s">
        <v>49</v>
      </c>
      <c r="B10" s="56">
        <v>1</v>
      </c>
      <c r="C10" s="277" t="s">
        <v>47</v>
      </c>
      <c r="D10" s="202"/>
      <c r="E10" s="8"/>
      <c r="F10" s="19"/>
      <c r="G10" s="19"/>
      <c r="H10" s="19"/>
      <c r="I10" s="19"/>
      <c r="J10" s="8"/>
      <c r="K10" s="19"/>
      <c r="L10" s="19"/>
      <c r="M10" s="19"/>
      <c r="N10" s="8"/>
      <c r="O10" s="57"/>
      <c r="P10" s="14"/>
      <c r="Q10" s="2"/>
      <c r="R10" s="2"/>
    </row>
    <row r="11" spans="1:18" x14ac:dyDescent="0.3">
      <c r="A11" s="304"/>
      <c r="B11" s="52">
        <v>2</v>
      </c>
      <c r="C11" s="278"/>
      <c r="D11" s="203"/>
      <c r="E11" s="8"/>
      <c r="F11" s="19"/>
      <c r="G11" s="19"/>
      <c r="H11" s="19"/>
      <c r="I11" s="19"/>
      <c r="J11" s="8"/>
      <c r="K11" s="19"/>
      <c r="L11" s="19"/>
      <c r="M11" s="19"/>
      <c r="N11" s="8"/>
      <c r="O11" s="57"/>
      <c r="P11" s="14"/>
      <c r="Q11" s="2"/>
      <c r="R11" s="2"/>
    </row>
    <row r="12" spans="1:18" x14ac:dyDescent="0.3">
      <c r="A12" s="345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</row>
    <row r="13" spans="1:18" ht="75.75" thickBot="1" x14ac:dyDescent="0.35">
      <c r="A13" s="179"/>
      <c r="B13" s="180" t="s">
        <v>12</v>
      </c>
      <c r="C13" s="181" t="s">
        <v>11</v>
      </c>
      <c r="D13" s="116" t="s">
        <v>66</v>
      </c>
      <c r="E13" s="180" t="s">
        <v>2</v>
      </c>
      <c r="F13" s="180" t="s">
        <v>6</v>
      </c>
      <c r="G13" s="180" t="s">
        <v>7</v>
      </c>
      <c r="H13" s="181" t="s">
        <v>16</v>
      </c>
      <c r="I13" s="181" t="s">
        <v>8</v>
      </c>
      <c r="J13" s="180" t="s">
        <v>9</v>
      </c>
      <c r="K13" s="181" t="s">
        <v>10</v>
      </c>
      <c r="L13" s="181" t="s">
        <v>13</v>
      </c>
      <c r="M13" s="181" t="s">
        <v>15</v>
      </c>
      <c r="N13" s="181" t="s">
        <v>4</v>
      </c>
      <c r="O13" s="181" t="s">
        <v>5</v>
      </c>
      <c r="P13" s="181" t="s">
        <v>17</v>
      </c>
      <c r="Q13" s="181" t="s">
        <v>3</v>
      </c>
      <c r="R13" s="181" t="s">
        <v>50</v>
      </c>
    </row>
    <row r="14" spans="1:18" ht="19.5" thickTop="1" x14ac:dyDescent="0.3">
      <c r="A14" s="313" t="s">
        <v>36</v>
      </c>
      <c r="B14" s="128">
        <v>1</v>
      </c>
      <c r="C14" s="118"/>
      <c r="D14" s="118"/>
      <c r="E14" s="118"/>
      <c r="F14" s="118"/>
      <c r="G14" s="118"/>
      <c r="H14" s="118"/>
      <c r="I14" s="118"/>
      <c r="J14" s="119"/>
      <c r="K14" s="125"/>
      <c r="L14" s="125"/>
      <c r="M14" s="125"/>
      <c r="N14" s="122"/>
      <c r="O14" s="129"/>
      <c r="P14" s="184"/>
      <c r="Q14" s="115"/>
      <c r="R14" s="115"/>
    </row>
    <row r="15" spans="1:18" x14ac:dyDescent="0.3">
      <c r="A15" s="314"/>
      <c r="B15" s="130">
        <v>2</v>
      </c>
      <c r="C15" s="118"/>
      <c r="D15" s="118"/>
      <c r="E15" s="118"/>
      <c r="F15" s="118"/>
      <c r="G15" s="118"/>
      <c r="H15" s="118"/>
      <c r="I15" s="118"/>
      <c r="J15" s="119"/>
      <c r="K15" s="125"/>
      <c r="L15" s="125"/>
      <c r="M15" s="125"/>
      <c r="N15" s="122"/>
      <c r="O15" s="129"/>
      <c r="P15" s="184"/>
      <c r="Q15" s="115"/>
      <c r="R15" s="115"/>
    </row>
    <row r="16" spans="1:18" x14ac:dyDescent="0.3">
      <c r="A16" s="314"/>
      <c r="B16" s="130">
        <v>3</v>
      </c>
      <c r="C16" s="118"/>
      <c r="D16" s="118"/>
      <c r="E16" s="118"/>
      <c r="F16" s="118"/>
      <c r="G16" s="118"/>
      <c r="H16" s="118"/>
      <c r="I16" s="118"/>
      <c r="J16" s="119"/>
      <c r="K16" s="125"/>
      <c r="L16" s="125"/>
      <c r="M16" s="125"/>
      <c r="N16" s="122"/>
      <c r="O16" s="129"/>
      <c r="P16" s="184"/>
      <c r="Q16" s="124"/>
      <c r="R16" s="124"/>
    </row>
    <row r="17" spans="1:18" x14ac:dyDescent="0.3">
      <c r="A17" s="314"/>
      <c r="B17" s="130">
        <v>4</v>
      </c>
      <c r="C17" s="118"/>
      <c r="D17" s="118"/>
      <c r="E17" s="118"/>
      <c r="F17" s="118"/>
      <c r="G17" s="118"/>
      <c r="H17" s="118"/>
      <c r="I17" s="118"/>
      <c r="J17" s="119"/>
      <c r="K17" s="125"/>
      <c r="L17" s="125"/>
      <c r="M17" s="125"/>
      <c r="N17" s="122"/>
      <c r="O17" s="129"/>
      <c r="P17" s="184"/>
      <c r="Q17" s="124"/>
      <c r="R17" s="124"/>
    </row>
    <row r="18" spans="1:18" x14ac:dyDescent="0.3">
      <c r="A18" s="314"/>
      <c r="B18" s="130">
        <v>5</v>
      </c>
      <c r="C18" s="118"/>
      <c r="D18" s="118"/>
      <c r="E18" s="118"/>
      <c r="F18" s="118"/>
      <c r="G18" s="118"/>
      <c r="H18" s="118"/>
      <c r="I18" s="118"/>
      <c r="J18" s="119"/>
      <c r="K18" s="125"/>
      <c r="L18" s="125"/>
      <c r="M18" s="125"/>
      <c r="N18" s="122"/>
      <c r="O18" s="129"/>
      <c r="P18" s="184"/>
      <c r="Q18" s="124"/>
      <c r="R18" s="124"/>
    </row>
    <row r="19" spans="1:18" x14ac:dyDescent="0.3">
      <c r="A19" s="314"/>
      <c r="B19" s="175">
        <v>6</v>
      </c>
      <c r="C19" s="118"/>
      <c r="D19" s="118"/>
      <c r="E19" s="118"/>
      <c r="F19" s="118"/>
      <c r="G19" s="118"/>
      <c r="H19" s="118"/>
      <c r="I19" s="118"/>
      <c r="J19" s="119"/>
      <c r="K19" s="125"/>
      <c r="L19" s="125"/>
      <c r="M19" s="125"/>
      <c r="N19" s="122"/>
      <c r="O19" s="129"/>
      <c r="P19" s="184"/>
      <c r="Q19" s="124"/>
      <c r="R19" s="124"/>
    </row>
    <row r="20" spans="1:18" x14ac:dyDescent="0.3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</row>
    <row r="21" spans="1:18" ht="75.75" thickBot="1" x14ac:dyDescent="0.35">
      <c r="A21" s="179"/>
      <c r="B21" s="180" t="s">
        <v>12</v>
      </c>
      <c r="C21" s="181" t="s">
        <v>11</v>
      </c>
      <c r="D21" s="116" t="s">
        <v>66</v>
      </c>
      <c r="E21" s="180" t="s">
        <v>2</v>
      </c>
      <c r="F21" s="180" t="s">
        <v>6</v>
      </c>
      <c r="G21" s="180" t="s">
        <v>7</v>
      </c>
      <c r="H21" s="181" t="s">
        <v>16</v>
      </c>
      <c r="I21" s="181" t="s">
        <v>8</v>
      </c>
      <c r="J21" s="180" t="s">
        <v>9</v>
      </c>
      <c r="K21" s="181" t="s">
        <v>10</v>
      </c>
      <c r="L21" s="181" t="s">
        <v>13</v>
      </c>
      <c r="M21" s="181" t="s">
        <v>15</v>
      </c>
      <c r="N21" s="181" t="s">
        <v>4</v>
      </c>
      <c r="O21" s="181" t="s">
        <v>5</v>
      </c>
      <c r="P21" s="181" t="s">
        <v>17</v>
      </c>
      <c r="Q21" s="181" t="s">
        <v>3</v>
      </c>
      <c r="R21" s="181" t="s">
        <v>50</v>
      </c>
    </row>
    <row r="22" spans="1:18" s="117" customFormat="1" ht="19.5" thickTop="1" x14ac:dyDescent="0.25">
      <c r="A22" s="313" t="s">
        <v>1</v>
      </c>
      <c r="B22" s="128">
        <v>1</v>
      </c>
      <c r="C22" s="119"/>
      <c r="D22" s="119"/>
      <c r="E22" s="118"/>
      <c r="F22" s="125"/>
      <c r="G22" s="125"/>
      <c r="H22" s="125"/>
      <c r="I22" s="125"/>
      <c r="J22" s="118"/>
      <c r="K22" s="125"/>
      <c r="L22" s="125"/>
      <c r="M22" s="119"/>
      <c r="N22" s="122"/>
      <c r="O22" s="129"/>
      <c r="P22" s="184"/>
      <c r="Q22" s="115"/>
      <c r="R22" s="115"/>
    </row>
    <row r="23" spans="1:18" s="117" customFormat="1" x14ac:dyDescent="0.25">
      <c r="A23" s="314"/>
      <c r="B23" s="130">
        <v>2</v>
      </c>
      <c r="C23" s="119"/>
      <c r="D23" s="119"/>
      <c r="E23" s="118"/>
      <c r="F23" s="125"/>
      <c r="G23" s="125"/>
      <c r="H23" s="125"/>
      <c r="I23" s="125"/>
      <c r="J23" s="118"/>
      <c r="K23" s="125"/>
      <c r="L23" s="125"/>
      <c r="M23" s="119"/>
      <c r="N23" s="122"/>
      <c r="O23" s="129"/>
      <c r="P23" s="184"/>
      <c r="Q23" s="115"/>
      <c r="R23" s="115"/>
    </row>
    <row r="24" spans="1:18" s="174" customFormat="1" x14ac:dyDescent="0.25">
      <c r="A24" s="314"/>
      <c r="B24" s="130">
        <v>3</v>
      </c>
      <c r="C24" s="118"/>
      <c r="D24" s="118"/>
      <c r="E24" s="118"/>
      <c r="F24" s="118"/>
      <c r="G24" s="118"/>
      <c r="H24" s="118"/>
      <c r="I24" s="118"/>
      <c r="J24" s="119"/>
      <c r="K24" s="118"/>
      <c r="L24" s="118"/>
      <c r="M24" s="118"/>
      <c r="N24" s="122"/>
      <c r="O24" s="129"/>
      <c r="P24" s="184"/>
      <c r="Q24" s="115"/>
      <c r="R24" s="115"/>
    </row>
    <row r="25" spans="1:18" s="174" customFormat="1" x14ac:dyDescent="0.25">
      <c r="A25" s="314"/>
      <c r="B25" s="130">
        <v>4</v>
      </c>
      <c r="C25" s="118"/>
      <c r="D25" s="118"/>
      <c r="E25" s="118"/>
      <c r="F25" s="118"/>
      <c r="G25" s="118"/>
      <c r="H25" s="118"/>
      <c r="I25" s="118"/>
      <c r="J25" s="119"/>
      <c r="K25" s="118"/>
      <c r="L25" s="118"/>
      <c r="M25" s="118"/>
      <c r="N25" s="122"/>
      <c r="O25" s="129"/>
      <c r="P25" s="184"/>
      <c r="Q25" s="115"/>
      <c r="R25" s="115"/>
    </row>
    <row r="26" spans="1:18" x14ac:dyDescent="0.3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</row>
    <row r="27" spans="1:18" ht="75" x14ac:dyDescent="0.3">
      <c r="A27" s="183"/>
      <c r="B27" s="180" t="s">
        <v>12</v>
      </c>
      <c r="C27" s="181" t="s">
        <v>11</v>
      </c>
      <c r="D27" s="116" t="s">
        <v>66</v>
      </c>
      <c r="E27" s="180" t="s">
        <v>2</v>
      </c>
      <c r="F27" s="180" t="s">
        <v>6</v>
      </c>
      <c r="G27" s="180" t="s">
        <v>7</v>
      </c>
      <c r="H27" s="181" t="s">
        <v>16</v>
      </c>
      <c r="I27" s="181" t="s">
        <v>8</v>
      </c>
      <c r="J27" s="180" t="s">
        <v>9</v>
      </c>
      <c r="K27" s="181" t="s">
        <v>10</v>
      </c>
      <c r="L27" s="181" t="s">
        <v>13</v>
      </c>
      <c r="M27" s="181" t="s">
        <v>15</v>
      </c>
      <c r="N27" s="181" t="s">
        <v>4</v>
      </c>
      <c r="O27" s="181" t="s">
        <v>5</v>
      </c>
      <c r="P27" s="181" t="s">
        <v>17</v>
      </c>
      <c r="Q27" s="181" t="s">
        <v>3</v>
      </c>
      <c r="R27" s="181" t="s">
        <v>50</v>
      </c>
    </row>
    <row r="28" spans="1:18" s="117" customFormat="1" x14ac:dyDescent="0.25">
      <c r="A28" s="344" t="s">
        <v>38</v>
      </c>
      <c r="B28" s="118">
        <v>1</v>
      </c>
      <c r="C28" s="119"/>
      <c r="D28" s="119"/>
      <c r="E28" s="118"/>
      <c r="F28" s="348"/>
      <c r="G28" s="349"/>
      <c r="H28" s="119"/>
      <c r="I28" s="173"/>
      <c r="J28" s="125"/>
      <c r="K28" s="125"/>
      <c r="L28" s="125"/>
      <c r="M28" s="119"/>
      <c r="N28" s="131"/>
      <c r="O28" s="122"/>
      <c r="P28" s="184"/>
      <c r="Q28" s="133"/>
      <c r="R28" s="133"/>
    </row>
    <row r="29" spans="1:18" s="117" customFormat="1" x14ac:dyDescent="0.25">
      <c r="A29" s="344"/>
      <c r="B29" s="118">
        <v>2</v>
      </c>
      <c r="C29" s="119"/>
      <c r="D29" s="119"/>
      <c r="E29" s="118"/>
      <c r="F29" s="125"/>
      <c r="G29" s="125"/>
      <c r="H29" s="125"/>
      <c r="I29" s="173"/>
      <c r="J29" s="118"/>
      <c r="K29" s="125"/>
      <c r="L29" s="119"/>
      <c r="M29" s="119"/>
      <c r="N29" s="131"/>
      <c r="O29" s="122"/>
      <c r="P29" s="184"/>
      <c r="Q29" s="115"/>
      <c r="R29" s="115"/>
    </row>
    <row r="30" spans="1:18" x14ac:dyDescent="0.3">
      <c r="A30" s="344"/>
      <c r="B30" s="118">
        <v>3</v>
      </c>
      <c r="C30" s="119"/>
      <c r="D30" s="119"/>
      <c r="E30" s="118"/>
      <c r="F30" s="125"/>
      <c r="G30" s="125"/>
      <c r="H30" s="125"/>
      <c r="I30" s="173"/>
      <c r="J30" s="118"/>
      <c r="K30" s="125"/>
      <c r="L30" s="121"/>
      <c r="M30" s="119"/>
      <c r="N30" s="131"/>
      <c r="O30" s="122"/>
      <c r="P30" s="184"/>
      <c r="Q30" s="124"/>
      <c r="R30" s="124"/>
    </row>
    <row r="31" spans="1:18" x14ac:dyDescent="0.3">
      <c r="A31" s="344"/>
      <c r="B31" s="118">
        <v>4</v>
      </c>
      <c r="C31" s="119"/>
      <c r="D31" s="119"/>
      <c r="E31" s="118"/>
      <c r="F31" s="137"/>
      <c r="G31" s="120"/>
      <c r="H31" s="121"/>
      <c r="I31" s="120"/>
      <c r="J31" s="134"/>
      <c r="K31" s="134"/>
      <c r="L31" s="134"/>
      <c r="M31" s="121"/>
      <c r="N31" s="122"/>
      <c r="O31" s="122"/>
      <c r="P31" s="184"/>
      <c r="Q31" s="124"/>
      <c r="R31" s="124"/>
    </row>
    <row r="32" spans="1:18" ht="19.5" thickBot="1" x14ac:dyDescent="0.35">
      <c r="A32" s="339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39"/>
    </row>
    <row r="33" spans="1:18" s="182" customFormat="1" ht="76.5" thickTop="1" thickBot="1" x14ac:dyDescent="0.35">
      <c r="A33" s="179"/>
      <c r="B33" s="180" t="s">
        <v>12</v>
      </c>
      <c r="C33" s="181" t="s">
        <v>11</v>
      </c>
      <c r="D33" s="116" t="s">
        <v>66</v>
      </c>
      <c r="E33" s="180" t="s">
        <v>2</v>
      </c>
      <c r="F33" s="180" t="s">
        <v>6</v>
      </c>
      <c r="G33" s="180" t="s">
        <v>7</v>
      </c>
      <c r="H33" s="181" t="s">
        <v>16</v>
      </c>
      <c r="I33" s="181" t="s">
        <v>8</v>
      </c>
      <c r="J33" s="180" t="s">
        <v>9</v>
      </c>
      <c r="K33" s="181" t="s">
        <v>10</v>
      </c>
      <c r="L33" s="181" t="s">
        <v>13</v>
      </c>
      <c r="M33" s="181" t="s">
        <v>15</v>
      </c>
      <c r="N33" s="181" t="s">
        <v>4</v>
      </c>
      <c r="O33" s="181" t="s">
        <v>5</v>
      </c>
      <c r="P33" s="181" t="s">
        <v>17</v>
      </c>
      <c r="Q33" s="181" t="s">
        <v>3</v>
      </c>
      <c r="R33" s="181" t="s">
        <v>50</v>
      </c>
    </row>
    <row r="34" spans="1:18" ht="19.5" thickTop="1" x14ac:dyDescent="0.3">
      <c r="A34" s="361" t="s">
        <v>0</v>
      </c>
      <c r="B34" s="130">
        <v>1</v>
      </c>
      <c r="C34" s="119"/>
      <c r="D34" s="119"/>
      <c r="E34" s="118"/>
      <c r="F34" s="136"/>
      <c r="G34" s="120"/>
      <c r="H34" s="120"/>
      <c r="I34" s="120"/>
      <c r="J34" s="134"/>
      <c r="K34" s="134"/>
      <c r="L34" s="134"/>
      <c r="M34" s="121"/>
      <c r="N34" s="122"/>
      <c r="O34" s="129"/>
      <c r="P34" s="184"/>
      <c r="Q34" s="124"/>
      <c r="R34" s="124"/>
    </row>
    <row r="35" spans="1:18" s="117" customFormat="1" x14ac:dyDescent="0.25">
      <c r="A35" s="362"/>
      <c r="B35" s="130">
        <v>2</v>
      </c>
      <c r="C35" s="118"/>
      <c r="D35" s="118"/>
      <c r="E35" s="118"/>
      <c r="F35" s="169"/>
      <c r="G35" s="170"/>
      <c r="H35" s="170"/>
      <c r="I35" s="170"/>
      <c r="J35" s="171"/>
      <c r="K35" s="172"/>
      <c r="L35" s="172"/>
      <c r="M35" s="119"/>
      <c r="N35" s="243"/>
      <c r="O35" s="129"/>
      <c r="P35" s="184"/>
      <c r="Q35" s="115"/>
      <c r="R35" s="115"/>
    </row>
    <row r="36" spans="1:18" x14ac:dyDescent="0.3">
      <c r="A36" s="362"/>
      <c r="B36" s="175">
        <v>3</v>
      </c>
      <c r="C36" s="119"/>
      <c r="D36" s="119"/>
      <c r="E36" s="118"/>
      <c r="F36" s="134"/>
      <c r="G36" s="134"/>
      <c r="H36" s="134"/>
      <c r="I36" s="134"/>
      <c r="J36" s="134"/>
      <c r="K36" s="134"/>
      <c r="L36" s="121"/>
      <c r="M36" s="121"/>
      <c r="N36" s="122"/>
      <c r="O36" s="129"/>
      <c r="P36" s="184"/>
      <c r="Q36" s="124"/>
      <c r="R36" s="124"/>
    </row>
    <row r="37" spans="1:18" x14ac:dyDescent="0.3">
      <c r="A37" s="363"/>
      <c r="B37" s="118">
        <v>4</v>
      </c>
      <c r="C37" s="119"/>
      <c r="D37" s="119"/>
      <c r="E37" s="118"/>
      <c r="F37" s="134"/>
      <c r="G37" s="134"/>
      <c r="H37" s="134"/>
      <c r="I37" s="134"/>
      <c r="J37" s="134"/>
      <c r="K37" s="134"/>
      <c r="L37" s="121"/>
      <c r="M37" s="121"/>
      <c r="N37" s="132"/>
      <c r="O37" s="129"/>
      <c r="P37" s="184"/>
      <c r="Q37" s="124"/>
    </row>
    <row r="38" spans="1:18" ht="19.5" thickBot="1" x14ac:dyDescent="0.35">
      <c r="A38" s="363"/>
      <c r="B38" s="118">
        <v>5</v>
      </c>
      <c r="C38" s="119"/>
      <c r="D38" s="119"/>
      <c r="E38" s="118"/>
      <c r="F38" s="134"/>
      <c r="G38" s="134"/>
      <c r="H38" s="134"/>
      <c r="I38" s="134"/>
      <c r="J38" s="134"/>
      <c r="K38" s="134"/>
      <c r="L38" s="121"/>
      <c r="M38" s="121"/>
      <c r="N38" s="132"/>
      <c r="O38" s="129"/>
      <c r="P38" s="184"/>
      <c r="Q38" s="124"/>
    </row>
    <row r="39" spans="1:18" ht="20.25" thickTop="1" thickBot="1" x14ac:dyDescent="0.35">
      <c r="A39" s="139" t="s">
        <v>14</v>
      </c>
      <c r="B39" s="126">
        <v>23</v>
      </c>
      <c r="C39" s="135"/>
      <c r="D39" s="135"/>
      <c r="E39" s="126"/>
      <c r="F39" s="140"/>
      <c r="G39" s="140"/>
      <c r="H39" s="140"/>
      <c r="I39" s="140"/>
      <c r="J39" s="135"/>
      <c r="K39" s="140"/>
      <c r="L39" s="140"/>
      <c r="M39" s="140"/>
      <c r="N39" s="135"/>
      <c r="O39" s="141"/>
      <c r="P39" s="141"/>
      <c r="Q39" s="140"/>
      <c r="R39" s="142"/>
    </row>
    <row r="40" spans="1:18" ht="19.5" thickTop="1" x14ac:dyDescent="0.3"/>
    <row r="43" spans="1:18" x14ac:dyDescent="0.3">
      <c r="A43" s="336" t="s">
        <v>319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8"/>
    </row>
    <row r="44" spans="1:18" s="138" customFormat="1" x14ac:dyDescent="0.3">
      <c r="A44" s="143" t="s">
        <v>18</v>
      </c>
      <c r="B44" s="176"/>
      <c r="C44" s="145" t="s">
        <v>19</v>
      </c>
      <c r="D44" s="145"/>
      <c r="E44" s="145" t="s">
        <v>20</v>
      </c>
      <c r="F44" s="146" t="s">
        <v>21</v>
      </c>
      <c r="G44" s="143"/>
      <c r="H44" s="144" t="s">
        <v>22</v>
      </c>
      <c r="I44" s="143"/>
      <c r="J44" s="144" t="s">
        <v>23</v>
      </c>
      <c r="K44" s="147" t="s">
        <v>25</v>
      </c>
      <c r="N44" s="354" t="s">
        <v>33</v>
      </c>
      <c r="O44" s="355"/>
      <c r="P44" s="355"/>
      <c r="Q44" s="356"/>
    </row>
    <row r="45" spans="1:18" x14ac:dyDescent="0.3">
      <c r="A45" s="148" t="s">
        <v>35</v>
      </c>
      <c r="B45" s="177"/>
      <c r="C45" s="168"/>
      <c r="D45" s="168"/>
      <c r="E45" s="161"/>
      <c r="F45" s="150"/>
      <c r="G45" s="152"/>
      <c r="H45" s="153"/>
      <c r="I45" s="152"/>
      <c r="J45" s="149">
        <f>E45+F45+H45</f>
        <v>0</v>
      </c>
      <c r="K45" s="150">
        <f>C45-J45</f>
        <v>0</v>
      </c>
      <c r="M45" s="154"/>
      <c r="N45" s="155" t="s">
        <v>31</v>
      </c>
      <c r="O45" s="156"/>
      <c r="P45" s="157" t="s">
        <v>32</v>
      </c>
      <c r="Q45" s="158" t="s">
        <v>27</v>
      </c>
    </row>
    <row r="46" spans="1:18" x14ac:dyDescent="0.3">
      <c r="A46" s="148" t="s">
        <v>37</v>
      </c>
      <c r="B46" s="177"/>
      <c r="C46" s="168"/>
      <c r="D46" s="168"/>
      <c r="E46" s="161"/>
      <c r="F46" s="150"/>
      <c r="G46" s="152"/>
      <c r="H46" s="153"/>
      <c r="I46" s="152"/>
      <c r="J46" s="149">
        <f t="shared" ref="J46:J50" si="0">E46+F46+H46</f>
        <v>0</v>
      </c>
      <c r="K46" s="150">
        <f t="shared" ref="K46:K50" si="1">C46-J46</f>
        <v>0</v>
      </c>
      <c r="M46" s="154"/>
      <c r="N46" s="159"/>
      <c r="O46" s="153"/>
      <c r="P46" s="151"/>
      <c r="Q46" s="150"/>
    </row>
    <row r="47" spans="1:18" x14ac:dyDescent="0.3">
      <c r="A47" s="148" t="s">
        <v>36</v>
      </c>
      <c r="B47" s="177"/>
      <c r="C47" s="168"/>
      <c r="D47" s="168"/>
      <c r="E47" s="161"/>
      <c r="F47" s="150"/>
      <c r="G47" s="152"/>
      <c r="H47" s="153"/>
      <c r="I47" s="152"/>
      <c r="J47" s="149">
        <f t="shared" si="0"/>
        <v>0</v>
      </c>
      <c r="K47" s="150">
        <f t="shared" si="1"/>
        <v>0</v>
      </c>
      <c r="M47" s="154"/>
      <c r="N47" s="159"/>
      <c r="O47" s="153"/>
      <c r="P47" s="151"/>
      <c r="Q47" s="150"/>
    </row>
    <row r="48" spans="1:18" x14ac:dyDescent="0.3">
      <c r="A48" s="148" t="s">
        <v>1</v>
      </c>
      <c r="B48" s="177"/>
      <c r="C48" s="168"/>
      <c r="D48" s="168"/>
      <c r="E48" s="161"/>
      <c r="F48" s="150"/>
      <c r="G48" s="152"/>
      <c r="H48" s="153"/>
      <c r="I48" s="152"/>
      <c r="J48" s="149">
        <f t="shared" si="0"/>
        <v>0</v>
      </c>
      <c r="K48" s="150">
        <f t="shared" si="1"/>
        <v>0</v>
      </c>
      <c r="M48" s="154"/>
      <c r="N48" s="350" t="s">
        <v>28</v>
      </c>
      <c r="O48" s="351"/>
      <c r="P48" s="161">
        <f>E51</f>
        <v>0</v>
      </c>
      <c r="Q48" s="162" t="e">
        <f>(P48/$P$51)*100</f>
        <v>#DIV/0!</v>
      </c>
    </row>
    <row r="49" spans="1:17" x14ac:dyDescent="0.3">
      <c r="A49" s="148" t="s">
        <v>38</v>
      </c>
      <c r="B49" s="177"/>
      <c r="C49" s="168"/>
      <c r="D49" s="168"/>
      <c r="E49" s="161"/>
      <c r="F49" s="150"/>
      <c r="G49" s="152"/>
      <c r="H49" s="153"/>
      <c r="I49" s="152"/>
      <c r="J49" s="149">
        <f t="shared" si="0"/>
        <v>0</v>
      </c>
      <c r="K49" s="150">
        <f t="shared" si="1"/>
        <v>0</v>
      </c>
      <c r="M49" s="154"/>
      <c r="N49" s="350" t="s">
        <v>29</v>
      </c>
      <c r="O49" s="351"/>
      <c r="P49" s="161">
        <f>F51</f>
        <v>0</v>
      </c>
      <c r="Q49" s="162" t="e">
        <f>(P49/$P$51)*100</f>
        <v>#DIV/0!</v>
      </c>
    </row>
    <row r="50" spans="1:17" x14ac:dyDescent="0.3">
      <c r="A50" s="148" t="s">
        <v>0</v>
      </c>
      <c r="B50" s="177"/>
      <c r="C50" s="168"/>
      <c r="D50" s="168"/>
      <c r="E50" s="161"/>
      <c r="F50" s="150"/>
      <c r="G50" s="152"/>
      <c r="H50" s="153"/>
      <c r="I50" s="152"/>
      <c r="J50" s="149">
        <f t="shared" si="0"/>
        <v>0</v>
      </c>
      <c r="K50" s="150">
        <f t="shared" si="1"/>
        <v>0</v>
      </c>
      <c r="M50" s="154"/>
      <c r="N50" s="359" t="s">
        <v>30</v>
      </c>
      <c r="O50" s="360"/>
      <c r="P50" s="161">
        <f>H51</f>
        <v>0</v>
      </c>
      <c r="Q50" s="162" t="e">
        <f>(P50/$P$51)*100</f>
        <v>#DIV/0!</v>
      </c>
    </row>
    <row r="51" spans="1:17" x14ac:dyDescent="0.3">
      <c r="A51" s="163" t="s">
        <v>24</v>
      </c>
      <c r="B51" s="178"/>
      <c r="C51" s="124">
        <f>SUM(C45:C50)</f>
        <v>0</v>
      </c>
      <c r="D51" s="124"/>
      <c r="E51" s="124">
        <f>SUM(E45:E50)</f>
        <v>0</v>
      </c>
      <c r="F51" s="158">
        <f>SUM(F45:F50)</f>
        <v>0</v>
      </c>
      <c r="G51" s="165"/>
      <c r="H51" s="156">
        <f>SUM(H45:H50)</f>
        <v>0</v>
      </c>
      <c r="I51" s="165"/>
      <c r="J51" s="164">
        <f>SUM(J45:J50)</f>
        <v>0</v>
      </c>
      <c r="K51" s="158">
        <f>SUM(K45:K50)</f>
        <v>0</v>
      </c>
      <c r="M51" s="154"/>
      <c r="N51" s="352" t="s">
        <v>26</v>
      </c>
      <c r="O51" s="353"/>
      <c r="P51" s="115">
        <f>SUM(P48:P50)</f>
        <v>0</v>
      </c>
      <c r="Q51" s="166" t="e">
        <f>(P51/$P$51)*100</f>
        <v>#DIV/0!</v>
      </c>
    </row>
    <row r="53" spans="1:17" x14ac:dyDescent="0.3">
      <c r="A53" s="336" t="s">
        <v>318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8"/>
      <c r="N53" s="354" t="s">
        <v>34</v>
      </c>
      <c r="O53" s="355"/>
      <c r="P53" s="355"/>
      <c r="Q53" s="356"/>
    </row>
    <row r="54" spans="1:17" x14ac:dyDescent="0.3">
      <c r="A54" s="143" t="s">
        <v>18</v>
      </c>
      <c r="B54" s="176"/>
      <c r="C54" s="145" t="s">
        <v>19</v>
      </c>
      <c r="D54" s="145"/>
      <c r="E54" s="145" t="s">
        <v>20</v>
      </c>
      <c r="F54" s="146" t="s">
        <v>21</v>
      </c>
      <c r="G54" s="143"/>
      <c r="H54" s="144" t="s">
        <v>22</v>
      </c>
      <c r="I54" s="143"/>
      <c r="J54" s="144" t="s">
        <v>23</v>
      </c>
      <c r="K54" s="147" t="s">
        <v>25</v>
      </c>
      <c r="N54" s="155" t="s">
        <v>31</v>
      </c>
      <c r="O54" s="156"/>
      <c r="P54" s="157" t="s">
        <v>32</v>
      </c>
      <c r="Q54" s="158" t="s">
        <v>27</v>
      </c>
    </row>
    <row r="55" spans="1:17" x14ac:dyDescent="0.3">
      <c r="A55" s="148" t="s">
        <v>35</v>
      </c>
      <c r="B55" s="177"/>
      <c r="C55" s="168">
        <f>SUM(fevereiro!C92+C45)</f>
        <v>14</v>
      </c>
      <c r="D55" s="168"/>
      <c r="E55" s="161">
        <f>fevereiro!E102+março!E31</f>
        <v>14</v>
      </c>
      <c r="F55" s="168">
        <f>SUM(fevereiro!F102+março!F31)</f>
        <v>0</v>
      </c>
      <c r="G55" s="152"/>
      <c r="H55" s="153"/>
      <c r="I55" s="152"/>
      <c r="J55" s="149">
        <f>E55+F55+H55</f>
        <v>14</v>
      </c>
      <c r="K55" s="150">
        <f>C55-J55</f>
        <v>0</v>
      </c>
      <c r="N55" s="357" t="s">
        <v>28</v>
      </c>
      <c r="O55" s="358"/>
      <c r="P55" s="161">
        <f>E61</f>
        <v>113</v>
      </c>
      <c r="Q55" s="162" t="e">
        <f>(P55/$P$51)*100</f>
        <v>#DIV/0!</v>
      </c>
    </row>
    <row r="56" spans="1:17" x14ac:dyDescent="0.3">
      <c r="A56" s="148" t="s">
        <v>37</v>
      </c>
      <c r="B56" s="177"/>
      <c r="C56" s="168">
        <f>SUM(fevereiro!C93+C46)</f>
        <v>0</v>
      </c>
      <c r="D56" s="168"/>
      <c r="E56" s="161">
        <v>0</v>
      </c>
      <c r="F56" s="168">
        <f>SUM(fevereiro!F103+março!F32)</f>
        <v>0</v>
      </c>
      <c r="G56" s="152"/>
      <c r="H56" s="153"/>
      <c r="I56" s="152"/>
      <c r="J56" s="149">
        <f>E56+F56+H56</f>
        <v>0</v>
      </c>
      <c r="K56" s="150">
        <f>C56-J56</f>
        <v>0</v>
      </c>
      <c r="N56" s="350" t="s">
        <v>29</v>
      </c>
      <c r="O56" s="351"/>
      <c r="P56" s="161">
        <f>F61</f>
        <v>2</v>
      </c>
      <c r="Q56" s="162" t="e">
        <f>(P56/$P$51)*100</f>
        <v>#DIV/0!</v>
      </c>
    </row>
    <row r="57" spans="1:17" x14ac:dyDescent="0.3">
      <c r="A57" s="148" t="s">
        <v>36</v>
      </c>
      <c r="B57" s="177"/>
      <c r="C57" s="168">
        <f>SUM(fevereiro!C104+março!C33)</f>
        <v>27</v>
      </c>
      <c r="D57" s="168"/>
      <c r="E57" s="161">
        <f>SUM(fevereiro!E104+março!E33)</f>
        <v>27</v>
      </c>
      <c r="F57" s="168">
        <f>SUM(fevereiro!F104+março!F33)</f>
        <v>0</v>
      </c>
      <c r="G57" s="152"/>
      <c r="H57" s="153"/>
      <c r="I57" s="152"/>
      <c r="J57" s="149">
        <f>E57+F57+H57</f>
        <v>27</v>
      </c>
      <c r="K57" s="150">
        <f>C57-J57</f>
        <v>0</v>
      </c>
      <c r="N57" s="350" t="s">
        <v>30</v>
      </c>
      <c r="O57" s="351"/>
      <c r="P57" s="161">
        <f>H61</f>
        <v>0</v>
      </c>
      <c r="Q57" s="162" t="e">
        <f>(P57/$P$51)*100</f>
        <v>#DIV/0!</v>
      </c>
    </row>
    <row r="58" spans="1:17" x14ac:dyDescent="0.3">
      <c r="A58" s="148" t="s">
        <v>1</v>
      </c>
      <c r="B58" s="177"/>
      <c r="C58" s="168">
        <f>SUM(fevereiro!C105+março!C34)</f>
        <v>22</v>
      </c>
      <c r="D58" s="168"/>
      <c r="E58" s="161">
        <f>fevereiro!E105+março!E34</f>
        <v>20</v>
      </c>
      <c r="F58" s="168">
        <f>SUM(fevereiro!F105+março!F34)</f>
        <v>2</v>
      </c>
      <c r="G58" s="152"/>
      <c r="H58" s="153"/>
      <c r="I58" s="152"/>
      <c r="J58" s="149">
        <f t="shared" ref="J58:J59" si="2">E58+F58+H58</f>
        <v>22</v>
      </c>
      <c r="K58" s="150">
        <f t="shared" ref="K58:K60" si="3">C58-J58</f>
        <v>0</v>
      </c>
      <c r="N58" s="159"/>
      <c r="O58" s="160"/>
      <c r="P58" s="161"/>
      <c r="Q58" s="162"/>
    </row>
    <row r="59" spans="1:17" x14ac:dyDescent="0.3">
      <c r="A59" s="148" t="s">
        <v>38</v>
      </c>
      <c r="B59" s="177"/>
      <c r="C59" s="168">
        <f>SUM(fevereiro!C106+março!C35)</f>
        <v>23</v>
      </c>
      <c r="D59" s="168"/>
      <c r="E59" s="161">
        <f>SUM(fevereiro!E106+março!E35)</f>
        <v>23</v>
      </c>
      <c r="F59" s="168">
        <f>SUM(fevereiro!F106+março!F35)</f>
        <v>0</v>
      </c>
      <c r="G59" s="152"/>
      <c r="H59" s="153"/>
      <c r="I59" s="152"/>
      <c r="J59" s="149">
        <f t="shared" si="2"/>
        <v>23</v>
      </c>
      <c r="K59" s="150">
        <f t="shared" si="3"/>
        <v>0</v>
      </c>
      <c r="N59" s="159"/>
      <c r="O59" s="160"/>
      <c r="P59" s="161"/>
      <c r="Q59" s="162"/>
    </row>
    <row r="60" spans="1:17" x14ac:dyDescent="0.3">
      <c r="A60" s="148" t="s">
        <v>0</v>
      </c>
      <c r="B60" s="177"/>
      <c r="C60" s="168">
        <f>SUM(fevereiro!C107+março!C36)</f>
        <v>29</v>
      </c>
      <c r="D60" s="168"/>
      <c r="E60" s="161">
        <f>SUM(fevereiro!E107+março!E36)</f>
        <v>29</v>
      </c>
      <c r="F60" s="168">
        <f>SUM(fevereiro!F107+março!F36)</f>
        <v>0</v>
      </c>
      <c r="G60" s="152"/>
      <c r="H60" s="153"/>
      <c r="I60" s="152"/>
      <c r="J60" s="149">
        <f>E60+F60+H60</f>
        <v>29</v>
      </c>
      <c r="K60" s="150">
        <f t="shared" si="3"/>
        <v>0</v>
      </c>
      <c r="N60" s="352" t="s">
        <v>26</v>
      </c>
      <c r="O60" s="353"/>
      <c r="P60" s="115">
        <f>SUM(P55:P57)</f>
        <v>115</v>
      </c>
      <c r="Q60" s="166" t="e">
        <f>(P60/$P$51)*100</f>
        <v>#DIV/0!</v>
      </c>
    </row>
    <row r="61" spans="1:17" x14ac:dyDescent="0.3">
      <c r="A61" s="163" t="s">
        <v>24</v>
      </c>
      <c r="B61" s="178"/>
      <c r="C61" s="124">
        <f>SUM(C55:C60)</f>
        <v>115</v>
      </c>
      <c r="D61" s="124"/>
      <c r="E61" s="124">
        <f>SUM(E55:E60)</f>
        <v>113</v>
      </c>
      <c r="F61" s="124">
        <f>SUM(F55:F60)</f>
        <v>2</v>
      </c>
      <c r="G61" s="165"/>
      <c r="H61" s="156">
        <f>SUM(H55:H60)</f>
        <v>0</v>
      </c>
      <c r="I61" s="165"/>
      <c r="J61" s="164">
        <f>SUM(J55:J60)</f>
        <v>115</v>
      </c>
      <c r="K61" s="158">
        <f>SUM(K55:K60)</f>
        <v>0</v>
      </c>
    </row>
    <row r="102" spans="3:3" x14ac:dyDescent="0.3">
      <c r="C102" s="138" t="b">
        <f>março!C41=SUM(janeiro!C78+fevereiro!C92)</f>
        <v>1</v>
      </c>
    </row>
  </sheetData>
  <mergeCells count="25">
    <mergeCell ref="A32:R32"/>
    <mergeCell ref="A34:A38"/>
    <mergeCell ref="A14:A19"/>
    <mergeCell ref="A20:R20"/>
    <mergeCell ref="A22:A25"/>
    <mergeCell ref="A26:R26"/>
    <mergeCell ref="A28:A31"/>
    <mergeCell ref="F28:G28"/>
    <mergeCell ref="A1:R3"/>
    <mergeCell ref="A5:A8"/>
    <mergeCell ref="A10:A11"/>
    <mergeCell ref="C10:C11"/>
    <mergeCell ref="A12:R12"/>
    <mergeCell ref="A43:K43"/>
    <mergeCell ref="N55:O55"/>
    <mergeCell ref="N56:O56"/>
    <mergeCell ref="N57:O57"/>
    <mergeCell ref="N60:O60"/>
    <mergeCell ref="N48:O48"/>
    <mergeCell ref="N49:O49"/>
    <mergeCell ref="N50:O50"/>
    <mergeCell ref="N51:O51"/>
    <mergeCell ref="N44:Q44"/>
    <mergeCell ref="A53:K53"/>
    <mergeCell ref="N53:Q53"/>
  </mergeCells>
  <pageMargins left="0.51181102362204722" right="0.51181102362204722" top="0.78740157480314965" bottom="0.78740157480314965" header="0.31496062992125984" footer="0.31496062992125984"/>
  <pageSetup paperSize="9"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22" workbookViewId="0">
      <selection activeCell="E64" sqref="E64"/>
    </sheetView>
  </sheetViews>
  <sheetFormatPr defaultRowHeight="18.75" x14ac:dyDescent="0.3"/>
  <cols>
    <col min="1" max="1" width="31.7109375" style="138" customWidth="1"/>
    <col min="2" max="2" width="5.85546875" style="174" customWidth="1"/>
    <col min="3" max="3" width="28.85546875" style="138" customWidth="1"/>
    <col min="4" max="4" width="21" style="138" customWidth="1"/>
    <col min="5" max="5" width="16.28515625" style="174" bestFit="1" customWidth="1"/>
    <col min="6" max="6" width="29.42578125" style="114" customWidth="1"/>
    <col min="7" max="7" width="13.28515625" style="114" customWidth="1"/>
    <col min="8" max="8" width="16" style="114" customWidth="1"/>
    <col min="9" max="9" width="9" style="114" customWidth="1"/>
    <col min="10" max="10" width="16" style="138" customWidth="1"/>
    <col min="11" max="11" width="9" style="114" customWidth="1"/>
    <col min="12" max="12" width="19.42578125" style="114" customWidth="1"/>
    <col min="13" max="13" width="20.28515625" style="114" customWidth="1"/>
    <col min="14" max="14" width="36.5703125" style="138" customWidth="1"/>
    <col min="15" max="15" width="20.5703125" style="117" bestFit="1" customWidth="1"/>
    <col min="16" max="16" width="25.5703125" style="117" bestFit="1" customWidth="1"/>
    <col min="17" max="17" width="13.5703125" style="114" customWidth="1"/>
    <col min="18" max="18" width="23" style="138" customWidth="1"/>
    <col min="19" max="16384" width="9.140625" style="114"/>
  </cols>
  <sheetData>
    <row r="1" spans="1:18" ht="19.5" thickTop="1" x14ac:dyDescent="0.3">
      <c r="A1" s="264" t="s">
        <v>152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x14ac:dyDescent="0.3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18" s="117" customFormat="1" ht="75" x14ac:dyDescent="0.25">
      <c r="A4" s="115"/>
      <c r="B4" s="115" t="s">
        <v>12</v>
      </c>
      <c r="C4" s="116" t="s">
        <v>11</v>
      </c>
      <c r="D4" s="116" t="s">
        <v>66</v>
      </c>
      <c r="E4" s="115" t="s">
        <v>2</v>
      </c>
      <c r="F4" s="115" t="s">
        <v>6</v>
      </c>
      <c r="G4" s="115" t="s">
        <v>7</v>
      </c>
      <c r="H4" s="116" t="s">
        <v>16</v>
      </c>
      <c r="I4" s="116" t="s">
        <v>8</v>
      </c>
      <c r="J4" s="115" t="s">
        <v>9</v>
      </c>
      <c r="K4" s="116" t="s">
        <v>10</v>
      </c>
      <c r="L4" s="116" t="s">
        <v>13</v>
      </c>
      <c r="M4" s="116" t="s">
        <v>15</v>
      </c>
      <c r="N4" s="116" t="s">
        <v>4</v>
      </c>
      <c r="O4" s="116" t="s">
        <v>5</v>
      </c>
      <c r="P4" s="116" t="s">
        <v>17</v>
      </c>
      <c r="Q4" s="116" t="s">
        <v>3</v>
      </c>
      <c r="R4" s="116" t="s">
        <v>50</v>
      </c>
    </row>
    <row r="5" spans="1:18" x14ac:dyDescent="0.3">
      <c r="A5" s="344" t="s">
        <v>35</v>
      </c>
      <c r="B5" s="118">
        <v>1</v>
      </c>
      <c r="C5" s="119"/>
      <c r="D5" s="119"/>
      <c r="E5" s="118"/>
      <c r="F5" s="119"/>
      <c r="G5" s="120"/>
      <c r="H5" s="120"/>
      <c r="I5" s="120"/>
      <c r="J5" s="134"/>
      <c r="K5" s="120"/>
      <c r="L5" s="120"/>
      <c r="M5" s="121"/>
      <c r="N5" s="122"/>
      <c r="O5" s="122"/>
      <c r="P5" s="123"/>
      <c r="Q5" s="124"/>
      <c r="R5" s="124"/>
    </row>
    <row r="6" spans="1:18" x14ac:dyDescent="0.3">
      <c r="A6" s="344"/>
      <c r="B6" s="118">
        <v>2</v>
      </c>
      <c r="C6" s="119"/>
      <c r="D6" s="119"/>
      <c r="E6" s="118"/>
      <c r="F6" s="120"/>
      <c r="G6" s="120"/>
      <c r="H6" s="120"/>
      <c r="I6" s="120"/>
      <c r="J6" s="134"/>
      <c r="K6" s="120"/>
      <c r="L6" s="120"/>
      <c r="M6" s="121"/>
      <c r="N6" s="122"/>
      <c r="O6" s="122"/>
      <c r="P6" s="122"/>
      <c r="Q6" s="124"/>
      <c r="R6" s="124"/>
    </row>
    <row r="7" spans="1:18" x14ac:dyDescent="0.3">
      <c r="A7" s="344"/>
      <c r="B7" s="118">
        <v>3</v>
      </c>
      <c r="C7" s="119"/>
      <c r="D7" s="119"/>
      <c r="E7" s="118"/>
      <c r="F7" s="120"/>
      <c r="G7" s="120"/>
      <c r="H7" s="120"/>
      <c r="I7" s="120"/>
      <c r="J7" s="134"/>
      <c r="K7" s="120"/>
      <c r="L7" s="120"/>
      <c r="M7" s="121"/>
      <c r="N7" s="122"/>
      <c r="O7" s="122"/>
      <c r="P7" s="122"/>
      <c r="Q7" s="124"/>
      <c r="R7" s="124"/>
    </row>
    <row r="8" spans="1:18" x14ac:dyDescent="0.3">
      <c r="A8" s="344"/>
      <c r="B8" s="118">
        <v>4</v>
      </c>
      <c r="C8" s="119"/>
      <c r="D8" s="119"/>
      <c r="E8" s="167"/>
      <c r="F8" s="137"/>
      <c r="G8" s="120"/>
      <c r="H8" s="121"/>
      <c r="I8" s="120"/>
      <c r="J8" s="134"/>
      <c r="K8" s="134"/>
      <c r="L8" s="134"/>
      <c r="M8" s="121"/>
      <c r="N8" s="122"/>
      <c r="O8" s="122"/>
      <c r="P8" s="122"/>
      <c r="Q8" s="124"/>
      <c r="R8" s="124"/>
    </row>
    <row r="9" spans="1:18" ht="19.5" thickBot="1" x14ac:dyDescent="0.35">
      <c r="A9" s="126"/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6"/>
      <c r="P9" s="126"/>
      <c r="Q9" s="126"/>
      <c r="R9" s="126"/>
    </row>
    <row r="10" spans="1:18" ht="19.5" thickTop="1" x14ac:dyDescent="0.3">
      <c r="A10" s="303" t="s">
        <v>49</v>
      </c>
      <c r="B10" s="56">
        <v>1</v>
      </c>
      <c r="C10" s="277" t="s">
        <v>47</v>
      </c>
      <c r="D10" s="202"/>
      <c r="E10" s="8"/>
      <c r="F10" s="19"/>
      <c r="G10" s="19"/>
      <c r="H10" s="19"/>
      <c r="I10" s="19"/>
      <c r="J10" s="8"/>
      <c r="K10" s="19"/>
      <c r="L10" s="19"/>
      <c r="M10" s="19"/>
      <c r="N10" s="8"/>
      <c r="O10" s="57"/>
      <c r="P10" s="14"/>
      <c r="Q10" s="2"/>
      <c r="R10" s="2"/>
    </row>
    <row r="11" spans="1:18" x14ac:dyDescent="0.3">
      <c r="A11" s="304"/>
      <c r="B11" s="52">
        <v>2</v>
      </c>
      <c r="C11" s="278"/>
      <c r="D11" s="203"/>
      <c r="E11" s="8"/>
      <c r="F11" s="19"/>
      <c r="G11" s="19"/>
      <c r="H11" s="19"/>
      <c r="I11" s="19"/>
      <c r="J11" s="8"/>
      <c r="K11" s="19"/>
      <c r="L11" s="19"/>
      <c r="M11" s="19"/>
      <c r="N11" s="8"/>
      <c r="O11" s="57"/>
      <c r="P11" s="14"/>
      <c r="Q11" s="2"/>
      <c r="R11" s="2"/>
    </row>
    <row r="12" spans="1:18" x14ac:dyDescent="0.3">
      <c r="A12" s="345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</row>
    <row r="13" spans="1:18" ht="75.75" thickBot="1" x14ac:dyDescent="0.35">
      <c r="A13" s="179"/>
      <c r="B13" s="180" t="s">
        <v>12</v>
      </c>
      <c r="C13" s="181" t="s">
        <v>11</v>
      </c>
      <c r="D13" s="116" t="s">
        <v>66</v>
      </c>
      <c r="E13" s="180" t="s">
        <v>2</v>
      </c>
      <c r="F13" s="180" t="s">
        <v>6</v>
      </c>
      <c r="G13" s="180" t="s">
        <v>7</v>
      </c>
      <c r="H13" s="181" t="s">
        <v>16</v>
      </c>
      <c r="I13" s="181" t="s">
        <v>8</v>
      </c>
      <c r="J13" s="180" t="s">
        <v>9</v>
      </c>
      <c r="K13" s="181" t="s">
        <v>10</v>
      </c>
      <c r="L13" s="181" t="s">
        <v>13</v>
      </c>
      <c r="M13" s="181" t="s">
        <v>15</v>
      </c>
      <c r="N13" s="181" t="s">
        <v>4</v>
      </c>
      <c r="O13" s="181" t="s">
        <v>5</v>
      </c>
      <c r="P13" s="181" t="s">
        <v>17</v>
      </c>
      <c r="Q13" s="181" t="s">
        <v>3</v>
      </c>
      <c r="R13" s="181" t="s">
        <v>50</v>
      </c>
    </row>
    <row r="14" spans="1:18" ht="19.5" thickTop="1" x14ac:dyDescent="0.3">
      <c r="A14" s="313" t="s">
        <v>36</v>
      </c>
      <c r="B14" s="128">
        <v>1</v>
      </c>
      <c r="C14" s="118"/>
      <c r="D14" s="118"/>
      <c r="E14" s="118"/>
      <c r="F14" s="118"/>
      <c r="G14" s="118"/>
      <c r="H14" s="118"/>
      <c r="I14" s="118"/>
      <c r="J14" s="119"/>
      <c r="K14" s="125"/>
      <c r="L14" s="125"/>
      <c r="M14" s="125"/>
      <c r="N14" s="122"/>
      <c r="O14" s="129"/>
      <c r="P14" s="184"/>
      <c r="Q14" s="115"/>
      <c r="R14" s="115"/>
    </row>
    <row r="15" spans="1:18" x14ac:dyDescent="0.3">
      <c r="A15" s="314"/>
      <c r="B15" s="130">
        <v>2</v>
      </c>
      <c r="C15" s="118"/>
      <c r="D15" s="118"/>
      <c r="E15" s="118"/>
      <c r="F15" s="118"/>
      <c r="G15" s="118"/>
      <c r="H15" s="118"/>
      <c r="I15" s="118"/>
      <c r="J15" s="119"/>
      <c r="K15" s="125"/>
      <c r="L15" s="125"/>
      <c r="M15" s="125"/>
      <c r="N15" s="122"/>
      <c r="O15" s="129"/>
      <c r="P15" s="184"/>
      <c r="Q15" s="115"/>
      <c r="R15" s="115"/>
    </row>
    <row r="16" spans="1:18" x14ac:dyDescent="0.3">
      <c r="A16" s="314"/>
      <c r="B16" s="130">
        <v>3</v>
      </c>
      <c r="C16" s="118"/>
      <c r="D16" s="118"/>
      <c r="E16" s="118"/>
      <c r="F16" s="118"/>
      <c r="G16" s="118"/>
      <c r="H16" s="118"/>
      <c r="I16" s="118"/>
      <c r="J16" s="119"/>
      <c r="K16" s="125"/>
      <c r="L16" s="125"/>
      <c r="M16" s="125"/>
      <c r="N16" s="122"/>
      <c r="O16" s="129"/>
      <c r="P16" s="184"/>
      <c r="Q16" s="124"/>
      <c r="R16" s="124"/>
    </row>
    <row r="17" spans="1:18" x14ac:dyDescent="0.3">
      <c r="A17" s="314"/>
      <c r="B17" s="130">
        <v>4</v>
      </c>
      <c r="C17" s="118"/>
      <c r="D17" s="118"/>
      <c r="E17" s="118"/>
      <c r="F17" s="118"/>
      <c r="G17" s="118"/>
      <c r="H17" s="118"/>
      <c r="I17" s="118"/>
      <c r="J17" s="119"/>
      <c r="K17" s="125"/>
      <c r="L17" s="125"/>
      <c r="M17" s="125"/>
      <c r="N17" s="122"/>
      <c r="O17" s="129"/>
      <c r="P17" s="184"/>
      <c r="Q17" s="124"/>
      <c r="R17" s="124"/>
    </row>
    <row r="18" spans="1:18" x14ac:dyDescent="0.3">
      <c r="A18" s="314"/>
      <c r="B18" s="130">
        <v>5</v>
      </c>
      <c r="C18" s="118"/>
      <c r="D18" s="118"/>
      <c r="E18" s="118"/>
      <c r="F18" s="118"/>
      <c r="G18" s="118"/>
      <c r="H18" s="118"/>
      <c r="I18" s="118"/>
      <c r="J18" s="119"/>
      <c r="K18" s="125"/>
      <c r="L18" s="125"/>
      <c r="M18" s="125"/>
      <c r="N18" s="122"/>
      <c r="O18" s="129"/>
      <c r="P18" s="184"/>
      <c r="Q18" s="124"/>
      <c r="R18" s="124"/>
    </row>
    <row r="19" spans="1:18" x14ac:dyDescent="0.3">
      <c r="A19" s="314"/>
      <c r="B19" s="175">
        <v>6</v>
      </c>
      <c r="C19" s="118"/>
      <c r="D19" s="118"/>
      <c r="E19" s="118"/>
      <c r="F19" s="118"/>
      <c r="G19" s="118"/>
      <c r="H19" s="118"/>
      <c r="I19" s="118"/>
      <c r="J19" s="119"/>
      <c r="K19" s="125"/>
      <c r="L19" s="125"/>
      <c r="M19" s="125"/>
      <c r="N19" s="122"/>
      <c r="O19" s="129"/>
      <c r="P19" s="184"/>
      <c r="Q19" s="124"/>
      <c r="R19" s="124"/>
    </row>
    <row r="20" spans="1:18" x14ac:dyDescent="0.3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</row>
    <row r="21" spans="1:18" ht="75.75" thickBot="1" x14ac:dyDescent="0.35">
      <c r="A21" s="179"/>
      <c r="B21" s="180" t="s">
        <v>12</v>
      </c>
      <c r="C21" s="181" t="s">
        <v>11</v>
      </c>
      <c r="D21" s="116" t="s">
        <v>66</v>
      </c>
      <c r="E21" s="180" t="s">
        <v>2</v>
      </c>
      <c r="F21" s="180" t="s">
        <v>6</v>
      </c>
      <c r="G21" s="180" t="s">
        <v>7</v>
      </c>
      <c r="H21" s="181" t="s">
        <v>16</v>
      </c>
      <c r="I21" s="181" t="s">
        <v>8</v>
      </c>
      <c r="J21" s="180" t="s">
        <v>9</v>
      </c>
      <c r="K21" s="181" t="s">
        <v>10</v>
      </c>
      <c r="L21" s="181" t="s">
        <v>13</v>
      </c>
      <c r="M21" s="181" t="s">
        <v>15</v>
      </c>
      <c r="N21" s="181" t="s">
        <v>4</v>
      </c>
      <c r="O21" s="181" t="s">
        <v>5</v>
      </c>
      <c r="P21" s="181" t="s">
        <v>17</v>
      </c>
      <c r="Q21" s="181" t="s">
        <v>3</v>
      </c>
      <c r="R21" s="181" t="s">
        <v>50</v>
      </c>
    </row>
    <row r="22" spans="1:18" s="117" customFormat="1" ht="19.5" thickTop="1" x14ac:dyDescent="0.25">
      <c r="A22" s="313" t="s">
        <v>1</v>
      </c>
      <c r="B22" s="128">
        <v>1</v>
      </c>
      <c r="C22" s="119"/>
      <c r="D22" s="119"/>
      <c r="E22" s="118"/>
      <c r="F22" s="125"/>
      <c r="G22" s="125"/>
      <c r="H22" s="125"/>
      <c r="I22" s="125"/>
      <c r="J22" s="118"/>
      <c r="K22" s="125"/>
      <c r="L22" s="125"/>
      <c r="M22" s="119"/>
      <c r="N22" s="122"/>
      <c r="O22" s="129"/>
      <c r="P22" s="184"/>
      <c r="Q22" s="115"/>
      <c r="R22" s="115"/>
    </row>
    <row r="23" spans="1:18" s="117" customFormat="1" x14ac:dyDescent="0.25">
      <c r="A23" s="314"/>
      <c r="B23" s="130">
        <v>2</v>
      </c>
      <c r="C23" s="119"/>
      <c r="D23" s="119"/>
      <c r="E23" s="118"/>
      <c r="F23" s="125"/>
      <c r="G23" s="125"/>
      <c r="H23" s="125"/>
      <c r="I23" s="125"/>
      <c r="J23" s="118"/>
      <c r="K23" s="125"/>
      <c r="L23" s="125"/>
      <c r="M23" s="119"/>
      <c r="N23" s="122"/>
      <c r="O23" s="129"/>
      <c r="P23" s="184"/>
      <c r="Q23" s="115"/>
      <c r="R23" s="115"/>
    </row>
    <row r="24" spans="1:18" s="174" customFormat="1" x14ac:dyDescent="0.25">
      <c r="A24" s="314"/>
      <c r="B24" s="130">
        <v>3</v>
      </c>
      <c r="C24" s="118"/>
      <c r="D24" s="118"/>
      <c r="E24" s="118"/>
      <c r="F24" s="118"/>
      <c r="G24" s="118"/>
      <c r="H24" s="118"/>
      <c r="I24" s="118"/>
      <c r="J24" s="119"/>
      <c r="K24" s="118"/>
      <c r="L24" s="118"/>
      <c r="M24" s="118"/>
      <c r="N24" s="122"/>
      <c r="O24" s="129"/>
      <c r="P24" s="184"/>
      <c r="Q24" s="115"/>
      <c r="R24" s="115"/>
    </row>
    <row r="25" spans="1:18" s="174" customFormat="1" x14ac:dyDescent="0.25">
      <c r="A25" s="314"/>
      <c r="B25" s="130">
        <v>4</v>
      </c>
      <c r="C25" s="118"/>
      <c r="D25" s="118"/>
      <c r="E25" s="118"/>
      <c r="F25" s="118"/>
      <c r="G25" s="118"/>
      <c r="H25" s="118"/>
      <c r="I25" s="118"/>
      <c r="J25" s="119"/>
      <c r="K25" s="118"/>
      <c r="L25" s="118"/>
      <c r="M25" s="118"/>
      <c r="N25" s="122"/>
      <c r="O25" s="129"/>
      <c r="P25" s="184"/>
      <c r="Q25" s="115"/>
      <c r="R25" s="115"/>
    </row>
    <row r="26" spans="1:18" x14ac:dyDescent="0.3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</row>
    <row r="27" spans="1:18" ht="75" x14ac:dyDescent="0.3">
      <c r="A27" s="183"/>
      <c r="B27" s="180" t="s">
        <v>12</v>
      </c>
      <c r="C27" s="181" t="s">
        <v>11</v>
      </c>
      <c r="D27" s="116" t="s">
        <v>66</v>
      </c>
      <c r="E27" s="180" t="s">
        <v>2</v>
      </c>
      <c r="F27" s="180" t="s">
        <v>6</v>
      </c>
      <c r="G27" s="180" t="s">
        <v>7</v>
      </c>
      <c r="H27" s="181" t="s">
        <v>16</v>
      </c>
      <c r="I27" s="181" t="s">
        <v>8</v>
      </c>
      <c r="J27" s="180" t="s">
        <v>9</v>
      </c>
      <c r="K27" s="181" t="s">
        <v>10</v>
      </c>
      <c r="L27" s="181" t="s">
        <v>13</v>
      </c>
      <c r="M27" s="181" t="s">
        <v>15</v>
      </c>
      <c r="N27" s="181" t="s">
        <v>4</v>
      </c>
      <c r="O27" s="181" t="s">
        <v>5</v>
      </c>
      <c r="P27" s="181" t="s">
        <v>17</v>
      </c>
      <c r="Q27" s="181" t="s">
        <v>3</v>
      </c>
      <c r="R27" s="181" t="s">
        <v>50</v>
      </c>
    </row>
    <row r="28" spans="1:18" s="117" customFormat="1" x14ac:dyDescent="0.25">
      <c r="A28" s="344" t="s">
        <v>38</v>
      </c>
      <c r="B28" s="118">
        <v>1</v>
      </c>
      <c r="C28" s="119"/>
      <c r="D28" s="119"/>
      <c r="E28" s="118"/>
      <c r="F28" s="348"/>
      <c r="G28" s="349"/>
      <c r="H28" s="119"/>
      <c r="I28" s="173"/>
      <c r="J28" s="125"/>
      <c r="K28" s="125"/>
      <c r="L28" s="125"/>
      <c r="M28" s="119"/>
      <c r="N28" s="131"/>
      <c r="O28" s="122"/>
      <c r="P28" s="184"/>
      <c r="Q28" s="133"/>
      <c r="R28" s="133"/>
    </row>
    <row r="29" spans="1:18" s="117" customFormat="1" x14ac:dyDescent="0.25">
      <c r="A29" s="344"/>
      <c r="B29" s="118">
        <v>2</v>
      </c>
      <c r="C29" s="119"/>
      <c r="D29" s="119"/>
      <c r="E29" s="118"/>
      <c r="F29" s="125"/>
      <c r="G29" s="125"/>
      <c r="H29" s="125"/>
      <c r="I29" s="173"/>
      <c r="J29" s="118"/>
      <c r="K29" s="125"/>
      <c r="L29" s="119"/>
      <c r="M29" s="119"/>
      <c r="N29" s="131"/>
      <c r="O29" s="122"/>
      <c r="P29" s="184"/>
      <c r="Q29" s="115"/>
      <c r="R29" s="115"/>
    </row>
    <row r="30" spans="1:18" x14ac:dyDescent="0.3">
      <c r="A30" s="344"/>
      <c r="B30" s="118">
        <v>3</v>
      </c>
      <c r="C30" s="119"/>
      <c r="D30" s="119"/>
      <c r="E30" s="118"/>
      <c r="F30" s="125"/>
      <c r="G30" s="125"/>
      <c r="H30" s="125"/>
      <c r="I30" s="173"/>
      <c r="J30" s="118"/>
      <c r="K30" s="125"/>
      <c r="L30" s="121"/>
      <c r="M30" s="119"/>
      <c r="N30" s="131"/>
      <c r="O30" s="122"/>
      <c r="P30" s="184"/>
      <c r="Q30" s="124"/>
      <c r="R30" s="124"/>
    </row>
    <row r="31" spans="1:18" x14ac:dyDescent="0.3">
      <c r="A31" s="344"/>
      <c r="B31" s="118">
        <v>4</v>
      </c>
      <c r="C31" s="119"/>
      <c r="D31" s="119"/>
      <c r="E31" s="118"/>
      <c r="F31" s="137"/>
      <c r="G31" s="120"/>
      <c r="H31" s="121"/>
      <c r="I31" s="120"/>
      <c r="J31" s="134"/>
      <c r="K31" s="134"/>
      <c r="L31" s="134"/>
      <c r="M31" s="121"/>
      <c r="N31" s="122"/>
      <c r="O31" s="122"/>
      <c r="P31" s="184"/>
      <c r="Q31" s="124"/>
      <c r="R31" s="124"/>
    </row>
    <row r="32" spans="1:18" ht="19.5" thickBot="1" x14ac:dyDescent="0.35">
      <c r="A32" s="339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39"/>
    </row>
    <row r="33" spans="1:18" s="182" customFormat="1" ht="76.5" thickTop="1" thickBot="1" x14ac:dyDescent="0.35">
      <c r="A33" s="179"/>
      <c r="B33" s="180" t="s">
        <v>12</v>
      </c>
      <c r="C33" s="181" t="s">
        <v>11</v>
      </c>
      <c r="D33" s="116" t="s">
        <v>66</v>
      </c>
      <c r="E33" s="180" t="s">
        <v>2</v>
      </c>
      <c r="F33" s="180" t="s">
        <v>6</v>
      </c>
      <c r="G33" s="180" t="s">
        <v>7</v>
      </c>
      <c r="H33" s="181" t="s">
        <v>16</v>
      </c>
      <c r="I33" s="181" t="s">
        <v>8</v>
      </c>
      <c r="J33" s="180" t="s">
        <v>9</v>
      </c>
      <c r="K33" s="181" t="s">
        <v>10</v>
      </c>
      <c r="L33" s="181" t="s">
        <v>13</v>
      </c>
      <c r="M33" s="181" t="s">
        <v>15</v>
      </c>
      <c r="N33" s="181" t="s">
        <v>4</v>
      </c>
      <c r="O33" s="181" t="s">
        <v>5</v>
      </c>
      <c r="P33" s="181" t="s">
        <v>17</v>
      </c>
      <c r="Q33" s="181" t="s">
        <v>3</v>
      </c>
      <c r="R33" s="181" t="s">
        <v>50</v>
      </c>
    </row>
    <row r="34" spans="1:18" ht="19.5" thickTop="1" x14ac:dyDescent="0.3">
      <c r="A34" s="361" t="s">
        <v>0</v>
      </c>
      <c r="B34" s="130">
        <v>1</v>
      </c>
      <c r="C34" s="119"/>
      <c r="D34" s="119"/>
      <c r="E34" s="118"/>
      <c r="F34" s="136"/>
      <c r="G34" s="120"/>
      <c r="H34" s="120"/>
      <c r="I34" s="120"/>
      <c r="J34" s="134"/>
      <c r="K34" s="134"/>
      <c r="L34" s="134"/>
      <c r="M34" s="121"/>
      <c r="N34" s="122"/>
      <c r="O34" s="129"/>
      <c r="P34" s="184"/>
      <c r="Q34" s="124"/>
      <c r="R34" s="124"/>
    </row>
    <row r="35" spans="1:18" s="117" customFormat="1" x14ac:dyDescent="0.25">
      <c r="A35" s="362"/>
      <c r="B35" s="130">
        <v>2</v>
      </c>
      <c r="C35" s="118"/>
      <c r="D35" s="118"/>
      <c r="E35" s="118"/>
      <c r="F35" s="169"/>
      <c r="G35" s="170"/>
      <c r="H35" s="170"/>
      <c r="I35" s="170"/>
      <c r="J35" s="171"/>
      <c r="K35" s="172"/>
      <c r="L35" s="172"/>
      <c r="M35" s="119"/>
      <c r="N35" s="243"/>
      <c r="O35" s="129"/>
      <c r="P35" s="184"/>
      <c r="Q35" s="115"/>
      <c r="R35" s="115"/>
    </row>
    <row r="36" spans="1:18" x14ac:dyDescent="0.3">
      <c r="A36" s="362"/>
      <c r="B36" s="175">
        <v>3</v>
      </c>
      <c r="C36" s="119"/>
      <c r="D36" s="119"/>
      <c r="E36" s="118"/>
      <c r="F36" s="134"/>
      <c r="G36" s="134"/>
      <c r="H36" s="134"/>
      <c r="I36" s="134"/>
      <c r="J36" s="134"/>
      <c r="K36" s="134"/>
      <c r="L36" s="121"/>
      <c r="M36" s="121"/>
      <c r="N36" s="122"/>
      <c r="O36" s="129"/>
      <c r="P36" s="184"/>
      <c r="Q36" s="124"/>
      <c r="R36" s="124"/>
    </row>
    <row r="37" spans="1:18" x14ac:dyDescent="0.3">
      <c r="A37" s="363"/>
      <c r="B37" s="118">
        <v>4</v>
      </c>
      <c r="C37" s="119"/>
      <c r="D37" s="119"/>
      <c r="E37" s="118"/>
      <c r="F37" s="134"/>
      <c r="G37" s="134"/>
      <c r="H37" s="134"/>
      <c r="I37" s="134"/>
      <c r="J37" s="134"/>
      <c r="K37" s="134"/>
      <c r="L37" s="121"/>
      <c r="M37" s="121"/>
      <c r="N37" s="132"/>
      <c r="O37" s="129"/>
      <c r="P37" s="184"/>
      <c r="Q37" s="124"/>
    </row>
    <row r="38" spans="1:18" ht="19.5" thickBot="1" x14ac:dyDescent="0.35">
      <c r="A38" s="363"/>
      <c r="B38" s="118">
        <v>5</v>
      </c>
      <c r="C38" s="119"/>
      <c r="D38" s="119"/>
      <c r="E38" s="118"/>
      <c r="F38" s="134"/>
      <c r="G38" s="134"/>
      <c r="H38" s="134"/>
      <c r="I38" s="134"/>
      <c r="J38" s="134"/>
      <c r="K38" s="134"/>
      <c r="L38" s="121"/>
      <c r="M38" s="121"/>
      <c r="N38" s="132"/>
      <c r="O38" s="129"/>
      <c r="P38" s="184"/>
      <c r="Q38" s="124"/>
    </row>
    <row r="39" spans="1:18" ht="20.25" thickTop="1" thickBot="1" x14ac:dyDescent="0.35">
      <c r="A39" s="139" t="s">
        <v>14</v>
      </c>
      <c r="B39" s="126">
        <v>23</v>
      </c>
      <c r="C39" s="135"/>
      <c r="D39" s="135"/>
      <c r="E39" s="126"/>
      <c r="F39" s="140"/>
      <c r="G39" s="140"/>
      <c r="H39" s="140"/>
      <c r="I39" s="140"/>
      <c r="J39" s="135"/>
      <c r="K39" s="140"/>
      <c r="L39" s="140"/>
      <c r="M39" s="140"/>
      <c r="N39" s="135"/>
      <c r="O39" s="141"/>
      <c r="P39" s="141"/>
      <c r="Q39" s="140"/>
      <c r="R39" s="142"/>
    </row>
    <row r="40" spans="1:18" ht="19.5" thickTop="1" x14ac:dyDescent="0.3"/>
    <row r="43" spans="1:18" x14ac:dyDescent="0.3">
      <c r="A43" s="336" t="s">
        <v>319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8"/>
    </row>
    <row r="44" spans="1:18" s="138" customFormat="1" x14ac:dyDescent="0.3">
      <c r="A44" s="143" t="s">
        <v>18</v>
      </c>
      <c r="B44" s="176"/>
      <c r="C44" s="145" t="s">
        <v>19</v>
      </c>
      <c r="D44" s="145"/>
      <c r="E44" s="145" t="s">
        <v>20</v>
      </c>
      <c r="F44" s="146" t="s">
        <v>21</v>
      </c>
      <c r="G44" s="143"/>
      <c r="H44" s="144" t="s">
        <v>22</v>
      </c>
      <c r="I44" s="143"/>
      <c r="J44" s="144" t="s">
        <v>23</v>
      </c>
      <c r="K44" s="147" t="s">
        <v>25</v>
      </c>
      <c r="N44" s="354" t="s">
        <v>33</v>
      </c>
      <c r="O44" s="355"/>
      <c r="P44" s="355"/>
      <c r="Q44" s="356"/>
    </row>
    <row r="45" spans="1:18" x14ac:dyDescent="0.3">
      <c r="A45" s="148" t="s">
        <v>35</v>
      </c>
      <c r="B45" s="177"/>
      <c r="C45" s="168"/>
      <c r="D45" s="168"/>
      <c r="E45" s="161"/>
      <c r="F45" s="150"/>
      <c r="G45" s="152"/>
      <c r="H45" s="153"/>
      <c r="I45" s="152"/>
      <c r="J45" s="149">
        <f>E45+F45+H45</f>
        <v>0</v>
      </c>
      <c r="K45" s="150">
        <f>C45-J45</f>
        <v>0</v>
      </c>
      <c r="M45" s="154"/>
      <c r="N45" s="155" t="s">
        <v>31</v>
      </c>
      <c r="O45" s="156"/>
      <c r="P45" s="157" t="s">
        <v>32</v>
      </c>
      <c r="Q45" s="158" t="s">
        <v>27</v>
      </c>
    </row>
    <row r="46" spans="1:18" x14ac:dyDescent="0.3">
      <c r="A46" s="148" t="s">
        <v>37</v>
      </c>
      <c r="B46" s="177"/>
      <c r="C46" s="168"/>
      <c r="D46" s="168"/>
      <c r="E46" s="161"/>
      <c r="F46" s="150"/>
      <c r="G46" s="152"/>
      <c r="H46" s="153"/>
      <c r="I46" s="152"/>
      <c r="J46" s="149">
        <f t="shared" ref="J46:J50" si="0">E46+F46+H46</f>
        <v>0</v>
      </c>
      <c r="K46" s="150">
        <f t="shared" ref="K46:K50" si="1">C46-J46</f>
        <v>0</v>
      </c>
      <c r="M46" s="154"/>
      <c r="N46" s="159"/>
      <c r="O46" s="153"/>
      <c r="P46" s="151"/>
      <c r="Q46" s="150"/>
    </row>
    <row r="47" spans="1:18" x14ac:dyDescent="0.3">
      <c r="A47" s="148" t="s">
        <v>36</v>
      </c>
      <c r="B47" s="177"/>
      <c r="C47" s="168"/>
      <c r="D47" s="168"/>
      <c r="E47" s="161"/>
      <c r="F47" s="150"/>
      <c r="G47" s="152"/>
      <c r="H47" s="153"/>
      <c r="I47" s="152"/>
      <c r="J47" s="149">
        <f t="shared" si="0"/>
        <v>0</v>
      </c>
      <c r="K47" s="150">
        <f t="shared" si="1"/>
        <v>0</v>
      </c>
      <c r="M47" s="154"/>
      <c r="N47" s="159"/>
      <c r="O47" s="153"/>
      <c r="P47" s="151"/>
      <c r="Q47" s="150"/>
    </row>
    <row r="48" spans="1:18" x14ac:dyDescent="0.3">
      <c r="A48" s="148" t="s">
        <v>1</v>
      </c>
      <c r="B48" s="177"/>
      <c r="C48" s="168"/>
      <c r="D48" s="168"/>
      <c r="E48" s="161"/>
      <c r="F48" s="150"/>
      <c r="G48" s="152"/>
      <c r="H48" s="153"/>
      <c r="I48" s="152"/>
      <c r="J48" s="149">
        <f t="shared" si="0"/>
        <v>0</v>
      </c>
      <c r="K48" s="150">
        <f t="shared" si="1"/>
        <v>0</v>
      </c>
      <c r="M48" s="154"/>
      <c r="N48" s="350" t="s">
        <v>28</v>
      </c>
      <c r="O48" s="351"/>
      <c r="P48" s="161">
        <f>E51</f>
        <v>0</v>
      </c>
      <c r="Q48" s="162" t="e">
        <f>(P48/$P$51)*100</f>
        <v>#DIV/0!</v>
      </c>
    </row>
    <row r="49" spans="1:17" x14ac:dyDescent="0.3">
      <c r="A49" s="148" t="s">
        <v>38</v>
      </c>
      <c r="B49" s="177"/>
      <c r="C49" s="168"/>
      <c r="D49" s="168"/>
      <c r="E49" s="161"/>
      <c r="F49" s="150"/>
      <c r="G49" s="152"/>
      <c r="H49" s="153"/>
      <c r="I49" s="152"/>
      <c r="J49" s="149">
        <f t="shared" si="0"/>
        <v>0</v>
      </c>
      <c r="K49" s="150">
        <f t="shared" si="1"/>
        <v>0</v>
      </c>
      <c r="M49" s="154"/>
      <c r="N49" s="350" t="s">
        <v>29</v>
      </c>
      <c r="O49" s="351"/>
      <c r="P49" s="161">
        <f>F51</f>
        <v>0</v>
      </c>
      <c r="Q49" s="162" t="e">
        <f>(P49/$P$51)*100</f>
        <v>#DIV/0!</v>
      </c>
    </row>
    <row r="50" spans="1:17" x14ac:dyDescent="0.3">
      <c r="A50" s="148" t="s">
        <v>0</v>
      </c>
      <c r="B50" s="177"/>
      <c r="C50" s="168"/>
      <c r="D50" s="168"/>
      <c r="E50" s="161"/>
      <c r="F50" s="150"/>
      <c r="G50" s="152"/>
      <c r="H50" s="153"/>
      <c r="I50" s="152"/>
      <c r="J50" s="149">
        <f t="shared" si="0"/>
        <v>0</v>
      </c>
      <c r="K50" s="150">
        <f t="shared" si="1"/>
        <v>0</v>
      </c>
      <c r="M50" s="154"/>
      <c r="N50" s="359" t="s">
        <v>30</v>
      </c>
      <c r="O50" s="360"/>
      <c r="P50" s="161">
        <f>H51</f>
        <v>0</v>
      </c>
      <c r="Q50" s="162" t="e">
        <f>(P50/$P$51)*100</f>
        <v>#DIV/0!</v>
      </c>
    </row>
    <row r="51" spans="1:17" x14ac:dyDescent="0.3">
      <c r="A51" s="163" t="s">
        <v>24</v>
      </c>
      <c r="B51" s="178"/>
      <c r="C51" s="124">
        <f>SUM(C45:C50)</f>
        <v>0</v>
      </c>
      <c r="D51" s="124"/>
      <c r="E51" s="124">
        <f>SUM(E45:E50)</f>
        <v>0</v>
      </c>
      <c r="F51" s="158">
        <f>SUM(F45:F50)</f>
        <v>0</v>
      </c>
      <c r="G51" s="165"/>
      <c r="H51" s="156">
        <f>SUM(H45:H50)</f>
        <v>0</v>
      </c>
      <c r="I51" s="165"/>
      <c r="J51" s="164">
        <f>SUM(J45:J50)</f>
        <v>0</v>
      </c>
      <c r="K51" s="158">
        <f>SUM(K45:K50)</f>
        <v>0</v>
      </c>
      <c r="M51" s="154"/>
      <c r="N51" s="352" t="s">
        <v>26</v>
      </c>
      <c r="O51" s="353"/>
      <c r="P51" s="115">
        <f>SUM(P48:P50)</f>
        <v>0</v>
      </c>
      <c r="Q51" s="166" t="e">
        <f>(P51/$P$51)*100</f>
        <v>#DIV/0!</v>
      </c>
    </row>
    <row r="53" spans="1:17" x14ac:dyDescent="0.3">
      <c r="A53" s="336" t="s">
        <v>318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8"/>
      <c r="N53" s="354" t="s">
        <v>34</v>
      </c>
      <c r="O53" s="355"/>
      <c r="P53" s="355"/>
      <c r="Q53" s="356"/>
    </row>
    <row r="54" spans="1:17" x14ac:dyDescent="0.3">
      <c r="A54" s="143" t="s">
        <v>18</v>
      </c>
      <c r="B54" s="176"/>
      <c r="C54" s="145" t="s">
        <v>19</v>
      </c>
      <c r="D54" s="145"/>
      <c r="E54" s="145" t="s">
        <v>20</v>
      </c>
      <c r="F54" s="146" t="s">
        <v>21</v>
      </c>
      <c r="G54" s="143"/>
      <c r="H54" s="144" t="s">
        <v>22</v>
      </c>
      <c r="I54" s="143"/>
      <c r="J54" s="144" t="s">
        <v>23</v>
      </c>
      <c r="K54" s="147" t="s">
        <v>25</v>
      </c>
      <c r="N54" s="155" t="s">
        <v>31</v>
      </c>
      <c r="O54" s="156"/>
      <c r="P54" s="157" t="s">
        <v>32</v>
      </c>
      <c r="Q54" s="158" t="s">
        <v>27</v>
      </c>
    </row>
    <row r="55" spans="1:17" x14ac:dyDescent="0.3">
      <c r="A55" s="148" t="s">
        <v>35</v>
      </c>
      <c r="B55" s="177"/>
      <c r="C55" s="168">
        <f>SUM(fevereiro!C92+C45)</f>
        <v>14</v>
      </c>
      <c r="D55" s="168"/>
      <c r="E55" s="161">
        <f>fevereiro!E102+março!E31</f>
        <v>14</v>
      </c>
      <c r="F55" s="168">
        <f>SUM(fevereiro!F102+março!F31)</f>
        <v>0</v>
      </c>
      <c r="G55" s="152"/>
      <c r="H55" s="153"/>
      <c r="I55" s="152"/>
      <c r="J55" s="149">
        <f>E55+F55+H55</f>
        <v>14</v>
      </c>
      <c r="K55" s="150">
        <f>C55-J55</f>
        <v>0</v>
      </c>
      <c r="N55" s="357" t="s">
        <v>28</v>
      </c>
      <c r="O55" s="358"/>
      <c r="P55" s="161">
        <f>E61</f>
        <v>113</v>
      </c>
      <c r="Q55" s="162" t="e">
        <f>(P55/$P$51)*100</f>
        <v>#DIV/0!</v>
      </c>
    </row>
    <row r="56" spans="1:17" x14ac:dyDescent="0.3">
      <c r="A56" s="148" t="s">
        <v>37</v>
      </c>
      <c r="B56" s="177"/>
      <c r="C56" s="168">
        <f>SUM(fevereiro!C93+C46)</f>
        <v>0</v>
      </c>
      <c r="D56" s="168"/>
      <c r="E56" s="161">
        <v>0</v>
      </c>
      <c r="F56" s="168">
        <f>SUM(fevereiro!F103+março!F32)</f>
        <v>0</v>
      </c>
      <c r="G56" s="152"/>
      <c r="H56" s="153"/>
      <c r="I56" s="152"/>
      <c r="J56" s="149">
        <f>E56+F56+H56</f>
        <v>0</v>
      </c>
      <c r="K56" s="150">
        <f>C56-J56</f>
        <v>0</v>
      </c>
      <c r="N56" s="350" t="s">
        <v>29</v>
      </c>
      <c r="O56" s="351"/>
      <c r="P56" s="161">
        <f>F61</f>
        <v>2</v>
      </c>
      <c r="Q56" s="162" t="e">
        <f>(P56/$P$51)*100</f>
        <v>#DIV/0!</v>
      </c>
    </row>
    <row r="57" spans="1:17" x14ac:dyDescent="0.3">
      <c r="A57" s="148" t="s">
        <v>36</v>
      </c>
      <c r="B57" s="177"/>
      <c r="C57" s="168">
        <f>SUM(fevereiro!C104+março!C33)</f>
        <v>27</v>
      </c>
      <c r="D57" s="168"/>
      <c r="E57" s="161">
        <f>SUM(fevereiro!E104+março!E33)</f>
        <v>27</v>
      </c>
      <c r="F57" s="168">
        <f>SUM(fevereiro!F104+março!F33)</f>
        <v>0</v>
      </c>
      <c r="G57" s="152"/>
      <c r="H57" s="153"/>
      <c r="I57" s="152"/>
      <c r="J57" s="149">
        <f>E57+F57+H57</f>
        <v>27</v>
      </c>
      <c r="K57" s="150">
        <f>C57-J57</f>
        <v>0</v>
      </c>
      <c r="N57" s="350" t="s">
        <v>30</v>
      </c>
      <c r="O57" s="351"/>
      <c r="P57" s="161">
        <f>H61</f>
        <v>0</v>
      </c>
      <c r="Q57" s="162" t="e">
        <f>(P57/$P$51)*100</f>
        <v>#DIV/0!</v>
      </c>
    </row>
    <row r="58" spans="1:17" x14ac:dyDescent="0.3">
      <c r="A58" s="148" t="s">
        <v>1</v>
      </c>
      <c r="B58" s="177"/>
      <c r="C58" s="168">
        <f>SUM(fevereiro!C105+março!C34)</f>
        <v>22</v>
      </c>
      <c r="D58" s="168"/>
      <c r="E58" s="161">
        <f>fevereiro!E105+março!E34</f>
        <v>20</v>
      </c>
      <c r="F58" s="168">
        <f>SUM(fevereiro!F105+março!F34)</f>
        <v>2</v>
      </c>
      <c r="G58" s="152"/>
      <c r="H58" s="153"/>
      <c r="I58" s="152"/>
      <c r="J58" s="149">
        <f t="shared" ref="J58:J59" si="2">E58+F58+H58</f>
        <v>22</v>
      </c>
      <c r="K58" s="150">
        <f t="shared" ref="K58:K60" si="3">C58-J58</f>
        <v>0</v>
      </c>
      <c r="N58" s="159"/>
      <c r="O58" s="160"/>
      <c r="P58" s="161"/>
      <c r="Q58" s="162"/>
    </row>
    <row r="59" spans="1:17" x14ac:dyDescent="0.3">
      <c r="A59" s="148" t="s">
        <v>38</v>
      </c>
      <c r="B59" s="177"/>
      <c r="C59" s="168">
        <f>SUM(fevereiro!C106+março!C35)</f>
        <v>23</v>
      </c>
      <c r="D59" s="168"/>
      <c r="E59" s="161">
        <f>SUM(fevereiro!E106+março!E35)</f>
        <v>23</v>
      </c>
      <c r="F59" s="168">
        <f>SUM(fevereiro!F106+março!F35)</f>
        <v>0</v>
      </c>
      <c r="G59" s="152"/>
      <c r="H59" s="153"/>
      <c r="I59" s="152"/>
      <c r="J59" s="149">
        <f t="shared" si="2"/>
        <v>23</v>
      </c>
      <c r="K59" s="150">
        <f t="shared" si="3"/>
        <v>0</v>
      </c>
      <c r="N59" s="159"/>
      <c r="O59" s="160"/>
      <c r="P59" s="161"/>
      <c r="Q59" s="162"/>
    </row>
    <row r="60" spans="1:17" x14ac:dyDescent="0.3">
      <c r="A60" s="148" t="s">
        <v>0</v>
      </c>
      <c r="B60" s="177"/>
      <c r="C60" s="168">
        <f>SUM(fevereiro!C107+março!C36)</f>
        <v>29</v>
      </c>
      <c r="D60" s="168"/>
      <c r="E60" s="161">
        <f>SUM(fevereiro!E107+março!E36)</f>
        <v>29</v>
      </c>
      <c r="F60" s="168">
        <f>SUM(fevereiro!F107+março!F36)</f>
        <v>0</v>
      </c>
      <c r="G60" s="152"/>
      <c r="H60" s="153"/>
      <c r="I60" s="152"/>
      <c r="J60" s="149">
        <f>E60+F60+H60</f>
        <v>29</v>
      </c>
      <c r="K60" s="150">
        <f t="shared" si="3"/>
        <v>0</v>
      </c>
      <c r="N60" s="352" t="s">
        <v>26</v>
      </c>
      <c r="O60" s="353"/>
      <c r="P60" s="115">
        <f>SUM(P55:P57)</f>
        <v>115</v>
      </c>
      <c r="Q60" s="166" t="e">
        <f>(P60/$P$51)*100</f>
        <v>#DIV/0!</v>
      </c>
    </row>
    <row r="61" spans="1:17" x14ac:dyDescent="0.3">
      <c r="A61" s="163" t="s">
        <v>24</v>
      </c>
      <c r="B61" s="178"/>
      <c r="C61" s="124">
        <f>SUM(C55:C60)</f>
        <v>115</v>
      </c>
      <c r="D61" s="124"/>
      <c r="E61" s="124">
        <f>SUM(E55:E60)</f>
        <v>113</v>
      </c>
      <c r="F61" s="124">
        <f>SUM(F55:F60)</f>
        <v>2</v>
      </c>
      <c r="G61" s="165"/>
      <c r="H61" s="156">
        <f>SUM(H55:H60)</f>
        <v>0</v>
      </c>
      <c r="I61" s="165"/>
      <c r="J61" s="164">
        <f>SUM(J55:J60)</f>
        <v>115</v>
      </c>
      <c r="K61" s="158">
        <f>SUM(K55:K60)</f>
        <v>0</v>
      </c>
    </row>
    <row r="102" spans="3:3" x14ac:dyDescent="0.3">
      <c r="C102" s="138" t="b">
        <f>março!C41=SUM(janeiro!C78+fevereiro!C92)</f>
        <v>1</v>
      </c>
    </row>
  </sheetData>
  <mergeCells count="25">
    <mergeCell ref="A14:A19"/>
    <mergeCell ref="A20:R20"/>
    <mergeCell ref="A22:A25"/>
    <mergeCell ref="A43:K43"/>
    <mergeCell ref="N44:Q44"/>
    <mergeCell ref="A1:R3"/>
    <mergeCell ref="A5:A8"/>
    <mergeCell ref="A10:A11"/>
    <mergeCell ref="C10:C11"/>
    <mergeCell ref="A12:R12"/>
    <mergeCell ref="N56:O56"/>
    <mergeCell ref="N57:O57"/>
    <mergeCell ref="N60:O60"/>
    <mergeCell ref="A26:R26"/>
    <mergeCell ref="A28:A31"/>
    <mergeCell ref="F28:G28"/>
    <mergeCell ref="A32:R32"/>
    <mergeCell ref="A34:A38"/>
    <mergeCell ref="N48:O48"/>
    <mergeCell ref="N49:O49"/>
    <mergeCell ref="N50:O50"/>
    <mergeCell ref="N51:O51"/>
    <mergeCell ref="A53:K53"/>
    <mergeCell ref="N53:Q53"/>
    <mergeCell ref="N55:O5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zoomScaleNormal="100" workbookViewId="0">
      <selection activeCell="D18" sqref="D18"/>
    </sheetView>
  </sheetViews>
  <sheetFormatPr defaultRowHeight="18.75" x14ac:dyDescent="0.3"/>
  <cols>
    <col min="1" max="1" width="31.7109375" style="138" customWidth="1"/>
    <col min="2" max="2" width="5.85546875" style="174" customWidth="1"/>
    <col min="3" max="3" width="28.85546875" style="138" customWidth="1"/>
    <col min="4" max="4" width="21" style="138" customWidth="1"/>
    <col min="5" max="5" width="16.28515625" style="174" bestFit="1" customWidth="1"/>
    <col min="6" max="6" width="29.42578125" style="114" customWidth="1"/>
    <col min="7" max="7" width="13.28515625" style="114" customWidth="1"/>
    <col min="8" max="8" width="16" style="114" customWidth="1"/>
    <col min="9" max="9" width="9" style="114" customWidth="1"/>
    <col min="10" max="10" width="16" style="138" customWidth="1"/>
    <col min="11" max="11" width="9" style="114" customWidth="1"/>
    <col min="12" max="12" width="19.42578125" style="114" customWidth="1"/>
    <col min="13" max="13" width="20.28515625" style="114" customWidth="1"/>
    <col min="14" max="14" width="36.5703125" style="138" customWidth="1"/>
    <col min="15" max="15" width="20.5703125" style="117" bestFit="1" customWidth="1"/>
    <col min="16" max="16" width="25.5703125" style="117" bestFit="1" customWidth="1"/>
    <col min="17" max="17" width="13.5703125" style="114" customWidth="1"/>
    <col min="18" max="18" width="23" style="138" customWidth="1"/>
    <col min="19" max="16384" width="9.140625" style="114"/>
  </cols>
  <sheetData>
    <row r="1" spans="1:18" ht="19.5" thickTop="1" x14ac:dyDescent="0.3">
      <c r="A1" s="264" t="s">
        <v>152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x14ac:dyDescent="0.3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18" s="117" customFormat="1" ht="75" x14ac:dyDescent="0.25">
      <c r="A4" s="115"/>
      <c r="B4" s="115" t="s">
        <v>12</v>
      </c>
      <c r="C4" s="116" t="s">
        <v>11</v>
      </c>
      <c r="D4" s="116" t="s">
        <v>66</v>
      </c>
      <c r="E4" s="115" t="s">
        <v>2</v>
      </c>
      <c r="F4" s="115" t="s">
        <v>6</v>
      </c>
      <c r="G4" s="115" t="s">
        <v>7</v>
      </c>
      <c r="H4" s="116" t="s">
        <v>16</v>
      </c>
      <c r="I4" s="116" t="s">
        <v>8</v>
      </c>
      <c r="J4" s="115" t="s">
        <v>9</v>
      </c>
      <c r="K4" s="116" t="s">
        <v>10</v>
      </c>
      <c r="L4" s="116" t="s">
        <v>13</v>
      </c>
      <c r="M4" s="116" t="s">
        <v>15</v>
      </c>
      <c r="N4" s="116" t="s">
        <v>4</v>
      </c>
      <c r="O4" s="116" t="s">
        <v>5</v>
      </c>
      <c r="P4" s="116" t="s">
        <v>17</v>
      </c>
      <c r="Q4" s="116" t="s">
        <v>3</v>
      </c>
      <c r="R4" s="116" t="s">
        <v>50</v>
      </c>
    </row>
    <row r="5" spans="1:18" x14ac:dyDescent="0.3">
      <c r="A5" s="344" t="s">
        <v>35</v>
      </c>
      <c r="B5" s="118">
        <v>1</v>
      </c>
      <c r="C5" s="119"/>
      <c r="D5" s="119"/>
      <c r="E5" s="118"/>
      <c r="F5" s="119"/>
      <c r="G5" s="120"/>
      <c r="H5" s="120"/>
      <c r="I5" s="120"/>
      <c r="J5" s="134"/>
      <c r="K5" s="120"/>
      <c r="L5" s="120"/>
      <c r="M5" s="121"/>
      <c r="N5" s="122"/>
      <c r="O5" s="122"/>
      <c r="P5" s="123"/>
      <c r="Q5" s="124"/>
      <c r="R5" s="124"/>
    </row>
    <row r="6" spans="1:18" x14ac:dyDescent="0.3">
      <c r="A6" s="344"/>
      <c r="B6" s="118">
        <v>2</v>
      </c>
      <c r="C6" s="119"/>
      <c r="D6" s="119"/>
      <c r="E6" s="118"/>
      <c r="F6" s="120"/>
      <c r="G6" s="120"/>
      <c r="H6" s="120"/>
      <c r="I6" s="120"/>
      <c r="J6" s="134"/>
      <c r="K6" s="120"/>
      <c r="L6" s="120"/>
      <c r="M6" s="121"/>
      <c r="N6" s="122"/>
      <c r="O6" s="122"/>
      <c r="P6" s="122"/>
      <c r="Q6" s="124"/>
      <c r="R6" s="124"/>
    </row>
    <row r="7" spans="1:18" x14ac:dyDescent="0.3">
      <c r="A7" s="344"/>
      <c r="B7" s="118">
        <v>3</v>
      </c>
      <c r="C7" s="119"/>
      <c r="D7" s="119"/>
      <c r="E7" s="118"/>
      <c r="F7" s="120"/>
      <c r="G7" s="120"/>
      <c r="H7" s="120"/>
      <c r="I7" s="120"/>
      <c r="J7" s="134"/>
      <c r="K7" s="120"/>
      <c r="L7" s="120"/>
      <c r="M7" s="121"/>
      <c r="N7" s="122"/>
      <c r="O7" s="122"/>
      <c r="P7" s="122"/>
      <c r="Q7" s="124"/>
      <c r="R7" s="124"/>
    </row>
    <row r="8" spans="1:18" x14ac:dyDescent="0.3">
      <c r="A8" s="344"/>
      <c r="B8" s="118">
        <v>4</v>
      </c>
      <c r="C8" s="119"/>
      <c r="D8" s="119"/>
      <c r="E8" s="167"/>
      <c r="F8" s="137"/>
      <c r="G8" s="120"/>
      <c r="H8" s="121"/>
      <c r="I8" s="120"/>
      <c r="J8" s="134"/>
      <c r="K8" s="134"/>
      <c r="L8" s="134"/>
      <c r="M8" s="121"/>
      <c r="N8" s="122"/>
      <c r="O8" s="122"/>
      <c r="P8" s="122"/>
      <c r="Q8" s="124"/>
      <c r="R8" s="124"/>
    </row>
    <row r="9" spans="1:18" ht="19.5" thickBot="1" x14ac:dyDescent="0.35">
      <c r="A9" s="126"/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6"/>
      <c r="P9" s="126"/>
      <c r="Q9" s="126"/>
      <c r="R9" s="126"/>
    </row>
    <row r="10" spans="1:18" ht="19.5" thickTop="1" x14ac:dyDescent="0.3">
      <c r="A10" s="303" t="s">
        <v>49</v>
      </c>
      <c r="B10" s="56">
        <v>1</v>
      </c>
      <c r="C10" s="277" t="s">
        <v>47</v>
      </c>
      <c r="D10" s="202"/>
      <c r="E10" s="8"/>
      <c r="F10" s="19"/>
      <c r="G10" s="19"/>
      <c r="H10" s="19"/>
      <c r="I10" s="19"/>
      <c r="J10" s="8"/>
      <c r="K10" s="19"/>
      <c r="L10" s="19"/>
      <c r="M10" s="19"/>
      <c r="N10" s="8"/>
      <c r="O10" s="57"/>
      <c r="P10" s="14"/>
      <c r="Q10" s="2"/>
      <c r="R10" s="2"/>
    </row>
    <row r="11" spans="1:18" x14ac:dyDescent="0.3">
      <c r="A11" s="304"/>
      <c r="B11" s="52">
        <v>2</v>
      </c>
      <c r="C11" s="278"/>
      <c r="D11" s="203"/>
      <c r="E11" s="8"/>
      <c r="F11" s="19"/>
      <c r="G11" s="19"/>
      <c r="H11" s="19"/>
      <c r="I11" s="19"/>
      <c r="J11" s="8"/>
      <c r="K11" s="19"/>
      <c r="L11" s="19"/>
      <c r="M11" s="19"/>
      <c r="N11" s="8"/>
      <c r="O11" s="57"/>
      <c r="P11" s="14"/>
      <c r="Q11" s="2"/>
      <c r="R11" s="2"/>
    </row>
    <row r="12" spans="1:18" x14ac:dyDescent="0.3">
      <c r="A12" s="345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</row>
    <row r="13" spans="1:18" ht="75.75" thickBot="1" x14ac:dyDescent="0.35">
      <c r="A13" s="179"/>
      <c r="B13" s="180" t="s">
        <v>12</v>
      </c>
      <c r="C13" s="181" t="s">
        <v>11</v>
      </c>
      <c r="D13" s="116" t="s">
        <v>66</v>
      </c>
      <c r="E13" s="180" t="s">
        <v>2</v>
      </c>
      <c r="F13" s="180" t="s">
        <v>6</v>
      </c>
      <c r="G13" s="180" t="s">
        <v>7</v>
      </c>
      <c r="H13" s="181" t="s">
        <v>16</v>
      </c>
      <c r="I13" s="181" t="s">
        <v>8</v>
      </c>
      <c r="J13" s="180" t="s">
        <v>9</v>
      </c>
      <c r="K13" s="181" t="s">
        <v>10</v>
      </c>
      <c r="L13" s="181" t="s">
        <v>13</v>
      </c>
      <c r="M13" s="181" t="s">
        <v>15</v>
      </c>
      <c r="N13" s="181" t="s">
        <v>4</v>
      </c>
      <c r="O13" s="181" t="s">
        <v>5</v>
      </c>
      <c r="P13" s="181" t="s">
        <v>17</v>
      </c>
      <c r="Q13" s="181" t="s">
        <v>3</v>
      </c>
      <c r="R13" s="181" t="s">
        <v>50</v>
      </c>
    </row>
    <row r="14" spans="1:18" ht="19.5" thickTop="1" x14ac:dyDescent="0.3">
      <c r="A14" s="313" t="s">
        <v>36</v>
      </c>
      <c r="B14" s="128">
        <v>1</v>
      </c>
      <c r="C14" s="118"/>
      <c r="D14" s="118"/>
      <c r="E14" s="118"/>
      <c r="F14" s="118"/>
      <c r="G14" s="118"/>
      <c r="H14" s="118"/>
      <c r="I14" s="118"/>
      <c r="J14" s="119"/>
      <c r="K14" s="125"/>
      <c r="L14" s="125"/>
      <c r="M14" s="125"/>
      <c r="N14" s="122"/>
      <c r="O14" s="129"/>
      <c r="P14" s="184"/>
      <c r="Q14" s="115"/>
      <c r="R14" s="115"/>
    </row>
    <row r="15" spans="1:18" x14ac:dyDescent="0.3">
      <c r="A15" s="314"/>
      <c r="B15" s="130">
        <v>2</v>
      </c>
      <c r="C15" s="118"/>
      <c r="D15" s="118"/>
      <c r="E15" s="118"/>
      <c r="F15" s="118"/>
      <c r="G15" s="118"/>
      <c r="H15" s="118"/>
      <c r="I15" s="118"/>
      <c r="J15" s="119"/>
      <c r="K15" s="125"/>
      <c r="L15" s="125"/>
      <c r="M15" s="125"/>
      <c r="N15" s="122"/>
      <c r="O15" s="129"/>
      <c r="P15" s="184"/>
      <c r="Q15" s="115"/>
      <c r="R15" s="115"/>
    </row>
    <row r="16" spans="1:18" x14ac:dyDescent="0.3">
      <c r="A16" s="314"/>
      <c r="B16" s="130">
        <v>3</v>
      </c>
      <c r="C16" s="118"/>
      <c r="D16" s="118"/>
      <c r="E16" s="118"/>
      <c r="F16" s="118"/>
      <c r="G16" s="118"/>
      <c r="H16" s="118"/>
      <c r="I16" s="118"/>
      <c r="J16" s="119"/>
      <c r="K16" s="125"/>
      <c r="L16" s="125"/>
      <c r="M16" s="125"/>
      <c r="N16" s="122"/>
      <c r="O16" s="129"/>
      <c r="P16" s="184"/>
      <c r="Q16" s="124"/>
      <c r="R16" s="124"/>
    </row>
    <row r="17" spans="1:18" x14ac:dyDescent="0.3">
      <c r="A17" s="314"/>
      <c r="B17" s="130">
        <v>4</v>
      </c>
      <c r="C17" s="118"/>
      <c r="D17" s="118"/>
      <c r="E17" s="118"/>
      <c r="F17" s="118"/>
      <c r="G17" s="118"/>
      <c r="H17" s="118"/>
      <c r="I17" s="118"/>
      <c r="J17" s="119"/>
      <c r="K17" s="125"/>
      <c r="L17" s="125"/>
      <c r="M17" s="125"/>
      <c r="N17" s="122"/>
      <c r="O17" s="129"/>
      <c r="P17" s="184"/>
      <c r="Q17" s="124"/>
      <c r="R17" s="124"/>
    </row>
    <row r="18" spans="1:18" x14ac:dyDescent="0.3">
      <c r="A18" s="314"/>
      <c r="B18" s="130">
        <v>5</v>
      </c>
      <c r="C18" s="118"/>
      <c r="D18" s="118"/>
      <c r="E18" s="118"/>
      <c r="F18" s="118"/>
      <c r="G18" s="118"/>
      <c r="H18" s="118"/>
      <c r="I18" s="118"/>
      <c r="J18" s="119"/>
      <c r="K18" s="125"/>
      <c r="L18" s="125"/>
      <c r="M18" s="125"/>
      <c r="N18" s="122"/>
      <c r="O18" s="129"/>
      <c r="P18" s="184"/>
      <c r="Q18" s="124"/>
      <c r="R18" s="124"/>
    </row>
    <row r="19" spans="1:18" x14ac:dyDescent="0.3">
      <c r="A19" s="314"/>
      <c r="B19" s="175">
        <v>6</v>
      </c>
      <c r="C19" s="118"/>
      <c r="D19" s="118"/>
      <c r="E19" s="118"/>
      <c r="F19" s="118"/>
      <c r="G19" s="118"/>
      <c r="H19" s="118"/>
      <c r="I19" s="118"/>
      <c r="J19" s="119"/>
      <c r="K19" s="125"/>
      <c r="L19" s="125"/>
      <c r="M19" s="125"/>
      <c r="N19" s="122"/>
      <c r="O19" s="129"/>
      <c r="P19" s="184"/>
      <c r="Q19" s="124"/>
      <c r="R19" s="124"/>
    </row>
    <row r="20" spans="1:18" x14ac:dyDescent="0.3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</row>
    <row r="21" spans="1:18" ht="75.75" thickBot="1" x14ac:dyDescent="0.35">
      <c r="A21" s="179"/>
      <c r="B21" s="180" t="s">
        <v>12</v>
      </c>
      <c r="C21" s="181" t="s">
        <v>11</v>
      </c>
      <c r="D21" s="116" t="s">
        <v>66</v>
      </c>
      <c r="E21" s="180" t="s">
        <v>2</v>
      </c>
      <c r="F21" s="180" t="s">
        <v>6</v>
      </c>
      <c r="G21" s="180" t="s">
        <v>7</v>
      </c>
      <c r="H21" s="181" t="s">
        <v>16</v>
      </c>
      <c r="I21" s="181" t="s">
        <v>8</v>
      </c>
      <c r="J21" s="180" t="s">
        <v>9</v>
      </c>
      <c r="K21" s="181" t="s">
        <v>10</v>
      </c>
      <c r="L21" s="181" t="s">
        <v>13</v>
      </c>
      <c r="M21" s="181" t="s">
        <v>15</v>
      </c>
      <c r="N21" s="181" t="s">
        <v>4</v>
      </c>
      <c r="O21" s="181" t="s">
        <v>5</v>
      </c>
      <c r="P21" s="181" t="s">
        <v>17</v>
      </c>
      <c r="Q21" s="181" t="s">
        <v>3</v>
      </c>
      <c r="R21" s="181" t="s">
        <v>50</v>
      </c>
    </row>
    <row r="22" spans="1:18" s="117" customFormat="1" ht="19.5" thickTop="1" x14ac:dyDescent="0.25">
      <c r="A22" s="313" t="s">
        <v>1</v>
      </c>
      <c r="B22" s="128">
        <v>1</v>
      </c>
      <c r="C22" s="119"/>
      <c r="D22" s="119"/>
      <c r="E22" s="118"/>
      <c r="F22" s="125"/>
      <c r="G22" s="125"/>
      <c r="H22" s="125"/>
      <c r="I22" s="125"/>
      <c r="J22" s="118"/>
      <c r="K22" s="125"/>
      <c r="L22" s="125"/>
      <c r="M22" s="119"/>
      <c r="N22" s="122"/>
      <c r="O22" s="129"/>
      <c r="P22" s="184"/>
      <c r="Q22" s="115"/>
      <c r="R22" s="115"/>
    </row>
    <row r="23" spans="1:18" s="117" customFormat="1" x14ac:dyDescent="0.25">
      <c r="A23" s="314"/>
      <c r="B23" s="130">
        <v>2</v>
      </c>
      <c r="C23" s="119"/>
      <c r="D23" s="119"/>
      <c r="E23" s="118"/>
      <c r="F23" s="125"/>
      <c r="G23" s="125"/>
      <c r="H23" s="125"/>
      <c r="I23" s="125"/>
      <c r="J23" s="118"/>
      <c r="K23" s="125"/>
      <c r="L23" s="125"/>
      <c r="M23" s="119"/>
      <c r="N23" s="122"/>
      <c r="O23" s="129"/>
      <c r="P23" s="184"/>
      <c r="Q23" s="115"/>
      <c r="R23" s="115"/>
    </row>
    <row r="24" spans="1:18" s="174" customFormat="1" x14ac:dyDescent="0.25">
      <c r="A24" s="314"/>
      <c r="B24" s="130">
        <v>3</v>
      </c>
      <c r="C24" s="118"/>
      <c r="D24" s="118"/>
      <c r="E24" s="118"/>
      <c r="F24" s="118"/>
      <c r="G24" s="118"/>
      <c r="H24" s="118"/>
      <c r="I24" s="118"/>
      <c r="J24" s="119"/>
      <c r="K24" s="118"/>
      <c r="L24" s="118"/>
      <c r="M24" s="118"/>
      <c r="N24" s="122"/>
      <c r="O24" s="129"/>
      <c r="P24" s="184"/>
      <c r="Q24" s="115"/>
      <c r="R24" s="115"/>
    </row>
    <row r="25" spans="1:18" s="174" customFormat="1" x14ac:dyDescent="0.25">
      <c r="A25" s="314"/>
      <c r="B25" s="130">
        <v>4</v>
      </c>
      <c r="C25" s="118"/>
      <c r="D25" s="118"/>
      <c r="E25" s="118"/>
      <c r="F25" s="118"/>
      <c r="G25" s="118"/>
      <c r="H25" s="118"/>
      <c r="I25" s="118"/>
      <c r="J25" s="119"/>
      <c r="K25" s="118"/>
      <c r="L25" s="118"/>
      <c r="M25" s="118"/>
      <c r="N25" s="122"/>
      <c r="O25" s="129"/>
      <c r="P25" s="184"/>
      <c r="Q25" s="115"/>
      <c r="R25" s="115"/>
    </row>
    <row r="26" spans="1:18" x14ac:dyDescent="0.3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</row>
    <row r="27" spans="1:18" ht="75" x14ac:dyDescent="0.3">
      <c r="A27" s="183"/>
      <c r="B27" s="180" t="s">
        <v>12</v>
      </c>
      <c r="C27" s="181" t="s">
        <v>11</v>
      </c>
      <c r="D27" s="116" t="s">
        <v>66</v>
      </c>
      <c r="E27" s="180" t="s">
        <v>2</v>
      </c>
      <c r="F27" s="180" t="s">
        <v>6</v>
      </c>
      <c r="G27" s="180" t="s">
        <v>7</v>
      </c>
      <c r="H27" s="181" t="s">
        <v>16</v>
      </c>
      <c r="I27" s="181" t="s">
        <v>8</v>
      </c>
      <c r="J27" s="180" t="s">
        <v>9</v>
      </c>
      <c r="K27" s="181" t="s">
        <v>10</v>
      </c>
      <c r="L27" s="181" t="s">
        <v>13</v>
      </c>
      <c r="M27" s="181" t="s">
        <v>15</v>
      </c>
      <c r="N27" s="181" t="s">
        <v>4</v>
      </c>
      <c r="O27" s="181" t="s">
        <v>5</v>
      </c>
      <c r="P27" s="181" t="s">
        <v>17</v>
      </c>
      <c r="Q27" s="181" t="s">
        <v>3</v>
      </c>
      <c r="R27" s="181" t="s">
        <v>50</v>
      </c>
    </row>
    <row r="28" spans="1:18" s="117" customFormat="1" x14ac:dyDescent="0.25">
      <c r="A28" s="344" t="s">
        <v>38</v>
      </c>
      <c r="B28" s="118">
        <v>1</v>
      </c>
      <c r="C28" s="119"/>
      <c r="D28" s="119"/>
      <c r="E28" s="118"/>
      <c r="F28" s="348"/>
      <c r="G28" s="349"/>
      <c r="H28" s="119"/>
      <c r="I28" s="173"/>
      <c r="J28" s="125"/>
      <c r="K28" s="125"/>
      <c r="L28" s="125"/>
      <c r="M28" s="119"/>
      <c r="N28" s="131"/>
      <c r="O28" s="122"/>
      <c r="P28" s="184"/>
      <c r="Q28" s="133"/>
      <c r="R28" s="133"/>
    </row>
    <row r="29" spans="1:18" s="117" customFormat="1" x14ac:dyDescent="0.25">
      <c r="A29" s="344"/>
      <c r="B29" s="118">
        <v>2</v>
      </c>
      <c r="C29" s="119"/>
      <c r="D29" s="119"/>
      <c r="E29" s="118"/>
      <c r="F29" s="125"/>
      <c r="G29" s="125"/>
      <c r="H29" s="125"/>
      <c r="I29" s="173"/>
      <c r="J29" s="118"/>
      <c r="K29" s="125"/>
      <c r="L29" s="119"/>
      <c r="M29" s="119"/>
      <c r="N29" s="131"/>
      <c r="O29" s="122"/>
      <c r="P29" s="184"/>
      <c r="Q29" s="115"/>
      <c r="R29" s="115"/>
    </row>
    <row r="30" spans="1:18" x14ac:dyDescent="0.3">
      <c r="A30" s="344"/>
      <c r="B30" s="118">
        <v>3</v>
      </c>
      <c r="C30" s="119"/>
      <c r="D30" s="119"/>
      <c r="E30" s="118"/>
      <c r="F30" s="125"/>
      <c r="G30" s="125"/>
      <c r="H30" s="125"/>
      <c r="I30" s="173"/>
      <c r="J30" s="118"/>
      <c r="K30" s="125"/>
      <c r="L30" s="121"/>
      <c r="M30" s="119"/>
      <c r="N30" s="131"/>
      <c r="O30" s="122"/>
      <c r="P30" s="184"/>
      <c r="Q30" s="124"/>
      <c r="R30" s="124"/>
    </row>
    <row r="31" spans="1:18" x14ac:dyDescent="0.3">
      <c r="A31" s="344"/>
      <c r="B31" s="118">
        <v>4</v>
      </c>
      <c r="C31" s="119"/>
      <c r="D31" s="119"/>
      <c r="E31" s="118"/>
      <c r="F31" s="137"/>
      <c r="G31" s="120"/>
      <c r="H31" s="121"/>
      <c r="I31" s="120"/>
      <c r="J31" s="134"/>
      <c r="K31" s="134"/>
      <c r="L31" s="134"/>
      <c r="M31" s="121"/>
      <c r="N31" s="122"/>
      <c r="O31" s="122"/>
      <c r="P31" s="184"/>
      <c r="Q31" s="124"/>
      <c r="R31" s="124"/>
    </row>
    <row r="32" spans="1:18" ht="19.5" thickBot="1" x14ac:dyDescent="0.35">
      <c r="A32" s="339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39"/>
    </row>
    <row r="33" spans="1:18" s="182" customFormat="1" ht="76.5" thickTop="1" thickBot="1" x14ac:dyDescent="0.35">
      <c r="A33" s="179"/>
      <c r="B33" s="180" t="s">
        <v>12</v>
      </c>
      <c r="C33" s="181" t="s">
        <v>11</v>
      </c>
      <c r="D33" s="116" t="s">
        <v>66</v>
      </c>
      <c r="E33" s="180" t="s">
        <v>2</v>
      </c>
      <c r="F33" s="180" t="s">
        <v>6</v>
      </c>
      <c r="G33" s="180" t="s">
        <v>7</v>
      </c>
      <c r="H33" s="181" t="s">
        <v>16</v>
      </c>
      <c r="I33" s="181" t="s">
        <v>8</v>
      </c>
      <c r="J33" s="180" t="s">
        <v>9</v>
      </c>
      <c r="K33" s="181" t="s">
        <v>10</v>
      </c>
      <c r="L33" s="181" t="s">
        <v>13</v>
      </c>
      <c r="M33" s="181" t="s">
        <v>15</v>
      </c>
      <c r="N33" s="181" t="s">
        <v>4</v>
      </c>
      <c r="O33" s="181" t="s">
        <v>5</v>
      </c>
      <c r="P33" s="181" t="s">
        <v>17</v>
      </c>
      <c r="Q33" s="181" t="s">
        <v>3</v>
      </c>
      <c r="R33" s="181" t="s">
        <v>50</v>
      </c>
    </row>
    <row r="34" spans="1:18" ht="19.5" thickTop="1" x14ac:dyDescent="0.3">
      <c r="A34" s="361" t="s">
        <v>0</v>
      </c>
      <c r="B34" s="130">
        <v>1</v>
      </c>
      <c r="C34" s="119"/>
      <c r="D34" s="119"/>
      <c r="E34" s="118"/>
      <c r="F34" s="136"/>
      <c r="G34" s="120"/>
      <c r="H34" s="120"/>
      <c r="I34" s="120"/>
      <c r="J34" s="134"/>
      <c r="K34" s="134"/>
      <c r="L34" s="134"/>
      <c r="M34" s="121"/>
      <c r="N34" s="122"/>
      <c r="O34" s="129"/>
      <c r="P34" s="184"/>
      <c r="Q34" s="124"/>
      <c r="R34" s="124"/>
    </row>
    <row r="35" spans="1:18" s="117" customFormat="1" x14ac:dyDescent="0.25">
      <c r="A35" s="362"/>
      <c r="B35" s="130">
        <v>2</v>
      </c>
      <c r="C35" s="118"/>
      <c r="D35" s="118"/>
      <c r="E35" s="118"/>
      <c r="F35" s="169"/>
      <c r="G35" s="170"/>
      <c r="H35" s="170"/>
      <c r="I35" s="170"/>
      <c r="J35" s="171"/>
      <c r="K35" s="172"/>
      <c r="L35" s="172"/>
      <c r="M35" s="119"/>
      <c r="N35" s="243"/>
      <c r="O35" s="129"/>
      <c r="P35" s="184"/>
      <c r="Q35" s="115"/>
      <c r="R35" s="115"/>
    </row>
    <row r="36" spans="1:18" x14ac:dyDescent="0.3">
      <c r="A36" s="362"/>
      <c r="B36" s="175">
        <v>3</v>
      </c>
      <c r="C36" s="119"/>
      <c r="D36" s="119"/>
      <c r="E36" s="118"/>
      <c r="F36" s="134"/>
      <c r="G36" s="134"/>
      <c r="H36" s="134"/>
      <c r="I36" s="134"/>
      <c r="J36" s="134"/>
      <c r="K36" s="134"/>
      <c r="L36" s="121"/>
      <c r="M36" s="121"/>
      <c r="N36" s="122"/>
      <c r="O36" s="129"/>
      <c r="P36" s="184"/>
      <c r="Q36" s="124"/>
      <c r="R36" s="124"/>
    </row>
    <row r="37" spans="1:18" x14ac:dyDescent="0.3">
      <c r="A37" s="363"/>
      <c r="B37" s="118">
        <v>4</v>
      </c>
      <c r="C37" s="119"/>
      <c r="D37" s="119"/>
      <c r="E37" s="118"/>
      <c r="F37" s="134"/>
      <c r="G37" s="134"/>
      <c r="H37" s="134"/>
      <c r="I37" s="134"/>
      <c r="J37" s="134"/>
      <c r="K37" s="134"/>
      <c r="L37" s="121"/>
      <c r="M37" s="121"/>
      <c r="N37" s="132"/>
      <c r="O37" s="129"/>
      <c r="P37" s="184"/>
      <c r="Q37" s="124"/>
    </row>
    <row r="38" spans="1:18" ht="19.5" thickBot="1" x14ac:dyDescent="0.35">
      <c r="A38" s="363"/>
      <c r="B38" s="118">
        <v>5</v>
      </c>
      <c r="C38" s="119"/>
      <c r="D38" s="119"/>
      <c r="E38" s="118"/>
      <c r="F38" s="134"/>
      <c r="G38" s="134"/>
      <c r="H38" s="134"/>
      <c r="I38" s="134"/>
      <c r="J38" s="134"/>
      <c r="K38" s="134"/>
      <c r="L38" s="121"/>
      <c r="M38" s="121"/>
      <c r="N38" s="132"/>
      <c r="O38" s="129"/>
      <c r="P38" s="184"/>
      <c r="Q38" s="124"/>
    </row>
    <row r="39" spans="1:18" ht="20.25" thickTop="1" thickBot="1" x14ac:dyDescent="0.35">
      <c r="A39" s="139" t="s">
        <v>14</v>
      </c>
      <c r="B39" s="126">
        <v>23</v>
      </c>
      <c r="C39" s="135"/>
      <c r="D39" s="135"/>
      <c r="E39" s="126"/>
      <c r="F39" s="140"/>
      <c r="G39" s="140"/>
      <c r="H39" s="140"/>
      <c r="I39" s="140"/>
      <c r="J39" s="135"/>
      <c r="K39" s="140"/>
      <c r="L39" s="140"/>
      <c r="M39" s="140"/>
      <c r="N39" s="135"/>
      <c r="O39" s="141"/>
      <c r="P39" s="141"/>
      <c r="Q39" s="140"/>
      <c r="R39" s="142"/>
    </row>
    <row r="40" spans="1:18" ht="19.5" thickTop="1" x14ac:dyDescent="0.3"/>
    <row r="43" spans="1:18" x14ac:dyDescent="0.3">
      <c r="A43" s="336" t="s">
        <v>319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8"/>
    </row>
    <row r="44" spans="1:18" s="138" customFormat="1" x14ac:dyDescent="0.3">
      <c r="A44" s="143" t="s">
        <v>18</v>
      </c>
      <c r="B44" s="176"/>
      <c r="C44" s="145" t="s">
        <v>19</v>
      </c>
      <c r="D44" s="145"/>
      <c r="E44" s="145" t="s">
        <v>20</v>
      </c>
      <c r="F44" s="146" t="s">
        <v>21</v>
      </c>
      <c r="G44" s="143"/>
      <c r="H44" s="144" t="s">
        <v>22</v>
      </c>
      <c r="I44" s="143"/>
      <c r="J44" s="144" t="s">
        <v>23</v>
      </c>
      <c r="K44" s="147" t="s">
        <v>25</v>
      </c>
      <c r="N44" s="354" t="s">
        <v>33</v>
      </c>
      <c r="O44" s="355"/>
      <c r="P44" s="355"/>
      <c r="Q44" s="356"/>
    </row>
    <row r="45" spans="1:18" x14ac:dyDescent="0.3">
      <c r="A45" s="148" t="s">
        <v>35</v>
      </c>
      <c r="B45" s="177"/>
      <c r="C45" s="168"/>
      <c r="D45" s="168"/>
      <c r="E45" s="161"/>
      <c r="F45" s="150"/>
      <c r="G45" s="152"/>
      <c r="H45" s="153"/>
      <c r="I45" s="152"/>
      <c r="J45" s="149">
        <f>E45+F45+H45</f>
        <v>0</v>
      </c>
      <c r="K45" s="150">
        <f>C45-J45</f>
        <v>0</v>
      </c>
      <c r="M45" s="154"/>
      <c r="N45" s="155" t="s">
        <v>31</v>
      </c>
      <c r="O45" s="156"/>
      <c r="P45" s="157" t="s">
        <v>32</v>
      </c>
      <c r="Q45" s="158" t="s">
        <v>27</v>
      </c>
    </row>
    <row r="46" spans="1:18" x14ac:dyDescent="0.3">
      <c r="A46" s="148" t="s">
        <v>37</v>
      </c>
      <c r="B46" s="177"/>
      <c r="C46" s="168"/>
      <c r="D46" s="168"/>
      <c r="E46" s="161"/>
      <c r="F46" s="150"/>
      <c r="G46" s="152"/>
      <c r="H46" s="153"/>
      <c r="I46" s="152"/>
      <c r="J46" s="149">
        <f t="shared" ref="J46:J50" si="0">E46+F46+H46</f>
        <v>0</v>
      </c>
      <c r="K46" s="150">
        <f t="shared" ref="K46:K50" si="1">C46-J46</f>
        <v>0</v>
      </c>
      <c r="M46" s="154"/>
      <c r="N46" s="159"/>
      <c r="O46" s="153"/>
      <c r="P46" s="151"/>
      <c r="Q46" s="150"/>
    </row>
    <row r="47" spans="1:18" x14ac:dyDescent="0.3">
      <c r="A47" s="148" t="s">
        <v>36</v>
      </c>
      <c r="B47" s="177"/>
      <c r="C47" s="168"/>
      <c r="D47" s="168"/>
      <c r="E47" s="161"/>
      <c r="F47" s="150"/>
      <c r="G47" s="152"/>
      <c r="H47" s="153"/>
      <c r="I47" s="152"/>
      <c r="J47" s="149">
        <f t="shared" si="0"/>
        <v>0</v>
      </c>
      <c r="K47" s="150">
        <f t="shared" si="1"/>
        <v>0</v>
      </c>
      <c r="M47" s="154"/>
      <c r="N47" s="159"/>
      <c r="O47" s="153"/>
      <c r="P47" s="151"/>
      <c r="Q47" s="150"/>
    </row>
    <row r="48" spans="1:18" x14ac:dyDescent="0.3">
      <c r="A48" s="148" t="s">
        <v>1</v>
      </c>
      <c r="B48" s="177"/>
      <c r="C48" s="168"/>
      <c r="D48" s="168"/>
      <c r="E48" s="161"/>
      <c r="F48" s="150"/>
      <c r="G48" s="152"/>
      <c r="H48" s="153"/>
      <c r="I48" s="152"/>
      <c r="J48" s="149">
        <f t="shared" si="0"/>
        <v>0</v>
      </c>
      <c r="K48" s="150">
        <f t="shared" si="1"/>
        <v>0</v>
      </c>
      <c r="M48" s="154"/>
      <c r="N48" s="350" t="s">
        <v>28</v>
      </c>
      <c r="O48" s="351"/>
      <c r="P48" s="161">
        <f>E51</f>
        <v>0</v>
      </c>
      <c r="Q48" s="162" t="e">
        <f>(P48/$P$51)*100</f>
        <v>#DIV/0!</v>
      </c>
    </row>
    <row r="49" spans="1:17" x14ac:dyDescent="0.3">
      <c r="A49" s="148" t="s">
        <v>38</v>
      </c>
      <c r="B49" s="177"/>
      <c r="C49" s="168"/>
      <c r="D49" s="168"/>
      <c r="E49" s="161"/>
      <c r="F49" s="150"/>
      <c r="G49" s="152"/>
      <c r="H49" s="153"/>
      <c r="I49" s="152"/>
      <c r="J49" s="149">
        <f t="shared" si="0"/>
        <v>0</v>
      </c>
      <c r="K49" s="150">
        <f t="shared" si="1"/>
        <v>0</v>
      </c>
      <c r="M49" s="154"/>
      <c r="N49" s="350" t="s">
        <v>29</v>
      </c>
      <c r="O49" s="351"/>
      <c r="P49" s="161">
        <f>F51</f>
        <v>0</v>
      </c>
      <c r="Q49" s="162" t="e">
        <f>(P49/$P$51)*100</f>
        <v>#DIV/0!</v>
      </c>
    </row>
    <row r="50" spans="1:17" x14ac:dyDescent="0.3">
      <c r="A50" s="148" t="s">
        <v>0</v>
      </c>
      <c r="B50" s="177"/>
      <c r="C50" s="168"/>
      <c r="D50" s="168"/>
      <c r="E50" s="161"/>
      <c r="F50" s="150"/>
      <c r="G50" s="152"/>
      <c r="H50" s="153"/>
      <c r="I50" s="152"/>
      <c r="J50" s="149">
        <f t="shared" si="0"/>
        <v>0</v>
      </c>
      <c r="K50" s="150">
        <f t="shared" si="1"/>
        <v>0</v>
      </c>
      <c r="M50" s="154"/>
      <c r="N50" s="359" t="s">
        <v>30</v>
      </c>
      <c r="O50" s="360"/>
      <c r="P50" s="161">
        <f>H51</f>
        <v>0</v>
      </c>
      <c r="Q50" s="162" t="e">
        <f>(P50/$P$51)*100</f>
        <v>#DIV/0!</v>
      </c>
    </row>
    <row r="51" spans="1:17" x14ac:dyDescent="0.3">
      <c r="A51" s="163" t="s">
        <v>24</v>
      </c>
      <c r="B51" s="178"/>
      <c r="C51" s="124">
        <f>SUM(C45:C50)</f>
        <v>0</v>
      </c>
      <c r="D51" s="124"/>
      <c r="E51" s="124">
        <f>SUM(E45:E50)</f>
        <v>0</v>
      </c>
      <c r="F51" s="158">
        <f>SUM(F45:F50)</f>
        <v>0</v>
      </c>
      <c r="G51" s="165"/>
      <c r="H51" s="156">
        <f>SUM(H45:H50)</f>
        <v>0</v>
      </c>
      <c r="I51" s="165"/>
      <c r="J51" s="164">
        <f>SUM(J45:J50)</f>
        <v>0</v>
      </c>
      <c r="K51" s="158">
        <f>SUM(K45:K50)</f>
        <v>0</v>
      </c>
      <c r="M51" s="154"/>
      <c r="N51" s="352" t="s">
        <v>26</v>
      </c>
      <c r="O51" s="353"/>
      <c r="P51" s="115">
        <f>SUM(P48:P50)</f>
        <v>0</v>
      </c>
      <c r="Q51" s="166" t="e">
        <f>(P51/$P$51)*100</f>
        <v>#DIV/0!</v>
      </c>
    </row>
    <row r="53" spans="1:17" x14ac:dyDescent="0.3">
      <c r="A53" s="336" t="s">
        <v>318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8"/>
      <c r="N53" s="354" t="s">
        <v>34</v>
      </c>
      <c r="O53" s="355"/>
      <c r="P53" s="355"/>
      <c r="Q53" s="356"/>
    </row>
    <row r="54" spans="1:17" x14ac:dyDescent="0.3">
      <c r="A54" s="143" t="s">
        <v>18</v>
      </c>
      <c r="B54" s="176"/>
      <c r="C54" s="145" t="s">
        <v>19</v>
      </c>
      <c r="D54" s="145"/>
      <c r="E54" s="145" t="s">
        <v>20</v>
      </c>
      <c r="F54" s="146" t="s">
        <v>21</v>
      </c>
      <c r="G54" s="143"/>
      <c r="H54" s="144" t="s">
        <v>22</v>
      </c>
      <c r="I54" s="143"/>
      <c r="J54" s="144" t="s">
        <v>23</v>
      </c>
      <c r="K54" s="147" t="s">
        <v>25</v>
      </c>
      <c r="N54" s="155" t="s">
        <v>31</v>
      </c>
      <c r="O54" s="156"/>
      <c r="P54" s="157" t="s">
        <v>32</v>
      </c>
      <c r="Q54" s="158" t="s">
        <v>27</v>
      </c>
    </row>
    <row r="55" spans="1:17" x14ac:dyDescent="0.3">
      <c r="A55" s="148" t="s">
        <v>35</v>
      </c>
      <c r="B55" s="177"/>
      <c r="C55" s="168">
        <f>SUM(fevereiro!C92+C45)</f>
        <v>14</v>
      </c>
      <c r="D55" s="168"/>
      <c r="E55" s="161">
        <f>fevereiro!E102+março!E31</f>
        <v>14</v>
      </c>
      <c r="F55" s="168">
        <f>SUM(fevereiro!F102+março!F31)</f>
        <v>0</v>
      </c>
      <c r="G55" s="152"/>
      <c r="H55" s="153"/>
      <c r="I55" s="152"/>
      <c r="J55" s="149">
        <f>E55+F55+H55</f>
        <v>14</v>
      </c>
      <c r="K55" s="150">
        <f>C55-J55</f>
        <v>0</v>
      </c>
      <c r="N55" s="357" t="s">
        <v>28</v>
      </c>
      <c r="O55" s="358"/>
      <c r="P55" s="161">
        <f>E61</f>
        <v>113</v>
      </c>
      <c r="Q55" s="162" t="e">
        <f>(P55/$P$51)*100</f>
        <v>#DIV/0!</v>
      </c>
    </row>
    <row r="56" spans="1:17" x14ac:dyDescent="0.3">
      <c r="A56" s="148" t="s">
        <v>37</v>
      </c>
      <c r="B56" s="177"/>
      <c r="C56" s="168">
        <f>SUM(fevereiro!C93+C46)</f>
        <v>0</v>
      </c>
      <c r="D56" s="168"/>
      <c r="E56" s="161">
        <v>0</v>
      </c>
      <c r="F56" s="168">
        <f>SUM(fevereiro!F103+março!F32)</f>
        <v>0</v>
      </c>
      <c r="G56" s="152"/>
      <c r="H56" s="153"/>
      <c r="I56" s="152"/>
      <c r="J56" s="149">
        <f>E56+F56+H56</f>
        <v>0</v>
      </c>
      <c r="K56" s="150">
        <f>C56-J56</f>
        <v>0</v>
      </c>
      <c r="N56" s="350" t="s">
        <v>29</v>
      </c>
      <c r="O56" s="351"/>
      <c r="P56" s="161">
        <f>F61</f>
        <v>2</v>
      </c>
      <c r="Q56" s="162" t="e">
        <f>(P56/$P$51)*100</f>
        <v>#DIV/0!</v>
      </c>
    </row>
    <row r="57" spans="1:17" x14ac:dyDescent="0.3">
      <c r="A57" s="148" t="s">
        <v>36</v>
      </c>
      <c r="B57" s="177"/>
      <c r="C57" s="168">
        <f>SUM(fevereiro!C104+março!C33)</f>
        <v>27</v>
      </c>
      <c r="D57" s="168"/>
      <c r="E57" s="161">
        <f>SUM(fevereiro!E104+março!E33)</f>
        <v>27</v>
      </c>
      <c r="F57" s="168">
        <f>SUM(fevereiro!F104+março!F33)</f>
        <v>0</v>
      </c>
      <c r="G57" s="152"/>
      <c r="H57" s="153"/>
      <c r="I57" s="152"/>
      <c r="J57" s="149">
        <f>E57+F57+H57</f>
        <v>27</v>
      </c>
      <c r="K57" s="150">
        <f>C57-J57</f>
        <v>0</v>
      </c>
      <c r="N57" s="350" t="s">
        <v>30</v>
      </c>
      <c r="O57" s="351"/>
      <c r="P57" s="161">
        <f>H61</f>
        <v>0</v>
      </c>
      <c r="Q57" s="162" t="e">
        <f>(P57/$P$51)*100</f>
        <v>#DIV/0!</v>
      </c>
    </row>
    <row r="58" spans="1:17" x14ac:dyDescent="0.3">
      <c r="A58" s="148" t="s">
        <v>1</v>
      </c>
      <c r="B58" s="177"/>
      <c r="C58" s="168">
        <f>SUM(fevereiro!C105+março!C34)</f>
        <v>22</v>
      </c>
      <c r="D58" s="168"/>
      <c r="E58" s="161">
        <f>fevereiro!E105+março!E34</f>
        <v>20</v>
      </c>
      <c r="F58" s="168">
        <f>SUM(fevereiro!F105+março!F34)</f>
        <v>2</v>
      </c>
      <c r="G58" s="152"/>
      <c r="H58" s="153"/>
      <c r="I58" s="152"/>
      <c r="J58" s="149">
        <f t="shared" ref="J58:J59" si="2">E58+F58+H58</f>
        <v>22</v>
      </c>
      <c r="K58" s="150">
        <f t="shared" ref="K58:K60" si="3">C58-J58</f>
        <v>0</v>
      </c>
      <c r="N58" s="159"/>
      <c r="O58" s="160"/>
      <c r="P58" s="161"/>
      <c r="Q58" s="162"/>
    </row>
    <row r="59" spans="1:17" x14ac:dyDescent="0.3">
      <c r="A59" s="148" t="s">
        <v>38</v>
      </c>
      <c r="B59" s="177"/>
      <c r="C59" s="168">
        <f>SUM(fevereiro!C106+março!C35)</f>
        <v>23</v>
      </c>
      <c r="D59" s="168"/>
      <c r="E59" s="161">
        <f>SUM(fevereiro!E106+março!E35)</f>
        <v>23</v>
      </c>
      <c r="F59" s="168">
        <f>SUM(fevereiro!F106+março!F35)</f>
        <v>0</v>
      </c>
      <c r="G59" s="152"/>
      <c r="H59" s="153"/>
      <c r="I59" s="152"/>
      <c r="J59" s="149">
        <f t="shared" si="2"/>
        <v>23</v>
      </c>
      <c r="K59" s="150">
        <f t="shared" si="3"/>
        <v>0</v>
      </c>
      <c r="N59" s="159"/>
      <c r="O59" s="160"/>
      <c r="P59" s="161"/>
      <c r="Q59" s="162"/>
    </row>
    <row r="60" spans="1:17" x14ac:dyDescent="0.3">
      <c r="A60" s="148" t="s">
        <v>0</v>
      </c>
      <c r="B60" s="177"/>
      <c r="C60" s="168">
        <f>SUM(fevereiro!C107+março!C36)</f>
        <v>29</v>
      </c>
      <c r="D60" s="168"/>
      <c r="E60" s="161">
        <f>SUM(fevereiro!E107+março!E36)</f>
        <v>29</v>
      </c>
      <c r="F60" s="168">
        <f>SUM(fevereiro!F107+março!F36)</f>
        <v>0</v>
      </c>
      <c r="G60" s="152"/>
      <c r="H60" s="153"/>
      <c r="I60" s="152"/>
      <c r="J60" s="149">
        <f>E60+F60+H60</f>
        <v>29</v>
      </c>
      <c r="K60" s="150">
        <f t="shared" si="3"/>
        <v>0</v>
      </c>
      <c r="N60" s="352" t="s">
        <v>26</v>
      </c>
      <c r="O60" s="353"/>
      <c r="P60" s="115">
        <f>SUM(P55:P57)</f>
        <v>115</v>
      </c>
      <c r="Q60" s="166" t="e">
        <f>(P60/$P$51)*100</f>
        <v>#DIV/0!</v>
      </c>
    </row>
    <row r="61" spans="1:17" x14ac:dyDescent="0.3">
      <c r="A61" s="163" t="s">
        <v>24</v>
      </c>
      <c r="B61" s="178"/>
      <c r="C61" s="124">
        <f>SUM(C55:C60)</f>
        <v>115</v>
      </c>
      <c r="D61" s="124"/>
      <c r="E61" s="124">
        <f>SUM(E55:E60)</f>
        <v>113</v>
      </c>
      <c r="F61" s="124">
        <f>SUM(F55:F60)</f>
        <v>2</v>
      </c>
      <c r="G61" s="165"/>
      <c r="H61" s="156">
        <f>SUM(H55:H60)</f>
        <v>0</v>
      </c>
      <c r="I61" s="165"/>
      <c r="J61" s="164">
        <f>SUM(J55:J60)</f>
        <v>115</v>
      </c>
      <c r="K61" s="158">
        <f>SUM(K55:K60)</f>
        <v>0</v>
      </c>
    </row>
    <row r="102" spans="3:3" x14ac:dyDescent="0.3">
      <c r="C102" s="138" t="b">
        <f>março!C41=SUM(janeiro!C78+fevereiro!C92)</f>
        <v>1</v>
      </c>
    </row>
  </sheetData>
  <mergeCells count="25">
    <mergeCell ref="A14:A19"/>
    <mergeCell ref="A20:R20"/>
    <mergeCell ref="A22:A25"/>
    <mergeCell ref="A26:R26"/>
    <mergeCell ref="A28:A31"/>
    <mergeCell ref="F28:G28"/>
    <mergeCell ref="A5:A8"/>
    <mergeCell ref="A10:A11"/>
    <mergeCell ref="A1:R3"/>
    <mergeCell ref="C10:C11"/>
    <mergeCell ref="A12:R12"/>
    <mergeCell ref="A53:K53"/>
    <mergeCell ref="N53:Q53"/>
    <mergeCell ref="A32:R32"/>
    <mergeCell ref="A34:A38"/>
    <mergeCell ref="A43:K43"/>
    <mergeCell ref="N44:Q44"/>
    <mergeCell ref="N48:O48"/>
    <mergeCell ref="N55:O55"/>
    <mergeCell ref="N56:O56"/>
    <mergeCell ref="N57:O57"/>
    <mergeCell ref="N60:O60"/>
    <mergeCell ref="N49:O49"/>
    <mergeCell ref="N50:O50"/>
    <mergeCell ref="N51:O51"/>
  </mergeCells>
  <pageMargins left="0.25" right="0.25" top="0.75" bottom="0.75" header="0.3" footer="0.3"/>
  <pageSetup paperSize="9" scale="4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"/>
  <sheetViews>
    <sheetView view="pageBreakPreview" topLeftCell="A85" zoomScale="90" zoomScaleNormal="100" zoomScaleSheetLayoutView="90" workbookViewId="0">
      <selection activeCell="C108" sqref="C108"/>
    </sheetView>
  </sheetViews>
  <sheetFormatPr defaultRowHeight="15.75" x14ac:dyDescent="0.25"/>
  <cols>
    <col min="1" max="1" width="31.7109375" style="20" customWidth="1"/>
    <col min="2" max="2" width="5.85546875" style="87" customWidth="1"/>
    <col min="3" max="3" width="24.85546875" style="1" customWidth="1"/>
    <col min="4" max="4" width="19.5703125" style="1" customWidth="1"/>
    <col min="5" max="5" width="16.28515625" style="27" bestFit="1" customWidth="1"/>
    <col min="6" max="6" width="19.7109375" style="1" customWidth="1"/>
    <col min="7" max="7" width="16.140625" style="1" customWidth="1"/>
    <col min="8" max="8" width="16" style="1" customWidth="1"/>
    <col min="9" max="9" width="19.5703125" style="1" customWidth="1"/>
    <col min="10" max="10" width="18.5703125" style="1" customWidth="1"/>
    <col min="11" max="11" width="9" style="1" customWidth="1"/>
    <col min="12" max="12" width="19.42578125" style="1" customWidth="1"/>
    <col min="13" max="13" width="25.140625" style="28" customWidth="1"/>
    <col min="14" max="14" width="19" style="1" bestFit="1" customWidth="1"/>
    <col min="15" max="15" width="20.5703125" style="6" bestFit="1" customWidth="1"/>
    <col min="16" max="16" width="25.5703125" style="6" bestFit="1" customWidth="1"/>
    <col min="17" max="17" width="13.5703125" style="1" customWidth="1"/>
    <col min="18" max="18" width="11.42578125" style="20" customWidth="1"/>
    <col min="19" max="16384" width="9.140625" style="1"/>
  </cols>
  <sheetData>
    <row r="1" spans="1:18" thickTop="1" x14ac:dyDescent="0.25">
      <c r="A1" s="264" t="s">
        <v>187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ht="15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18" ht="15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8" s="27" customFormat="1" ht="94.5" x14ac:dyDescent="0.25">
      <c r="A4" s="4"/>
      <c r="B4" s="4" t="s">
        <v>12</v>
      </c>
      <c r="C4" s="91" t="s">
        <v>11</v>
      </c>
      <c r="D4" s="91" t="s">
        <v>157</v>
      </c>
      <c r="E4" s="29" t="s">
        <v>2</v>
      </c>
      <c r="F4" s="4" t="s">
        <v>6</v>
      </c>
      <c r="G4" s="4" t="s">
        <v>7</v>
      </c>
      <c r="H4" s="5" t="s">
        <v>16</v>
      </c>
      <c r="I4" s="5" t="s">
        <v>8</v>
      </c>
      <c r="J4" s="4" t="s">
        <v>9</v>
      </c>
      <c r="K4" s="5" t="s">
        <v>10</v>
      </c>
      <c r="L4" s="5" t="s">
        <v>13</v>
      </c>
      <c r="M4" s="91" t="s">
        <v>15</v>
      </c>
      <c r="N4" s="5" t="s">
        <v>4</v>
      </c>
      <c r="O4" s="5" t="s">
        <v>5</v>
      </c>
      <c r="P4" s="5" t="s">
        <v>17</v>
      </c>
      <c r="Q4" s="5" t="s">
        <v>3</v>
      </c>
      <c r="R4" s="5" t="s">
        <v>17</v>
      </c>
    </row>
    <row r="5" spans="1:18" ht="78.75" x14ac:dyDescent="0.25">
      <c r="A5" s="302" t="s">
        <v>35</v>
      </c>
      <c r="B5" s="238">
        <v>1</v>
      </c>
      <c r="C5" s="221" t="s">
        <v>219</v>
      </c>
      <c r="D5" s="221" t="s">
        <v>223</v>
      </c>
      <c r="E5" s="221" t="s">
        <v>220</v>
      </c>
      <c r="F5" s="237"/>
      <c r="G5" s="239"/>
      <c r="H5" s="239"/>
      <c r="I5" s="239"/>
      <c r="J5" s="239"/>
      <c r="K5" s="239"/>
      <c r="L5" s="240"/>
      <c r="M5" s="221" t="s">
        <v>221</v>
      </c>
      <c r="N5" s="299">
        <v>44972</v>
      </c>
      <c r="O5" s="308">
        <v>44985</v>
      </c>
      <c r="P5" s="112" t="s">
        <v>39</v>
      </c>
      <c r="Q5" s="98"/>
      <c r="R5" s="98"/>
    </row>
    <row r="6" spans="1:18" ht="31.5" x14ac:dyDescent="0.25">
      <c r="A6" s="302"/>
      <c r="B6" s="238">
        <v>2</v>
      </c>
      <c r="C6" s="221" t="s">
        <v>219</v>
      </c>
      <c r="D6" s="221" t="s">
        <v>223</v>
      </c>
      <c r="E6" s="221" t="s">
        <v>224</v>
      </c>
      <c r="F6" s="241"/>
      <c r="G6" s="239"/>
      <c r="H6" s="239"/>
      <c r="I6" s="239"/>
      <c r="J6" s="239"/>
      <c r="K6" s="239"/>
      <c r="L6" s="240"/>
      <c r="M6" s="221" t="s">
        <v>222</v>
      </c>
      <c r="N6" s="300"/>
      <c r="O6" s="309"/>
      <c r="P6" s="112" t="s">
        <v>39</v>
      </c>
      <c r="Q6" s="98"/>
      <c r="R6" s="98"/>
    </row>
    <row r="7" spans="1:18" ht="47.25" x14ac:dyDescent="0.25">
      <c r="A7" s="302"/>
      <c r="B7" s="238">
        <v>3</v>
      </c>
      <c r="C7" s="221" t="s">
        <v>219</v>
      </c>
      <c r="D7" s="221" t="s">
        <v>223</v>
      </c>
      <c r="E7" s="221" t="s">
        <v>225</v>
      </c>
      <c r="F7" s="241"/>
      <c r="G7" s="239"/>
      <c r="H7" s="239"/>
      <c r="I7" s="239"/>
      <c r="J7" s="239"/>
      <c r="K7" s="239"/>
      <c r="L7" s="240"/>
      <c r="M7" s="221" t="s">
        <v>227</v>
      </c>
      <c r="N7" s="300"/>
      <c r="O7" s="309"/>
      <c r="P7" s="112" t="s">
        <v>39</v>
      </c>
      <c r="Q7" s="98"/>
      <c r="R7" s="98"/>
    </row>
    <row r="8" spans="1:18" ht="78.75" x14ac:dyDescent="0.25">
      <c r="A8" s="302"/>
      <c r="B8" s="238">
        <v>4</v>
      </c>
      <c r="C8" s="221" t="s">
        <v>219</v>
      </c>
      <c r="D8" s="221" t="s">
        <v>223</v>
      </c>
      <c r="E8" s="221" t="s">
        <v>226</v>
      </c>
      <c r="F8" s="241"/>
      <c r="G8" s="239"/>
      <c r="H8" s="239"/>
      <c r="I8" s="239"/>
      <c r="J8" s="239"/>
      <c r="K8" s="239"/>
      <c r="L8" s="240"/>
      <c r="M8" s="221" t="s">
        <v>228</v>
      </c>
      <c r="N8" s="300"/>
      <c r="O8" s="310"/>
      <c r="P8" s="112" t="s">
        <v>39</v>
      </c>
      <c r="Q8" s="98"/>
      <c r="R8" s="98"/>
    </row>
    <row r="9" spans="1:18" ht="78.75" x14ac:dyDescent="0.25">
      <c r="A9" s="302"/>
      <c r="B9" s="238">
        <v>5</v>
      </c>
      <c r="C9" s="221" t="s">
        <v>290</v>
      </c>
      <c r="D9" s="221" t="s">
        <v>127</v>
      </c>
      <c r="E9" s="221" t="s">
        <v>289</v>
      </c>
      <c r="F9" s="237"/>
      <c r="G9" s="239"/>
      <c r="H9" s="239"/>
      <c r="I9" s="239"/>
      <c r="J9" s="239"/>
      <c r="K9" s="239"/>
      <c r="L9" s="240"/>
      <c r="M9" s="221" t="s">
        <v>288</v>
      </c>
      <c r="N9" s="300"/>
      <c r="O9" s="308">
        <v>44985</v>
      </c>
      <c r="P9" s="112" t="s">
        <v>39</v>
      </c>
      <c r="Q9" s="98"/>
      <c r="R9" s="98"/>
    </row>
    <row r="10" spans="1:18" ht="31.5" x14ac:dyDescent="0.25">
      <c r="A10" s="302"/>
      <c r="B10" s="238">
        <v>6</v>
      </c>
      <c r="C10" s="221" t="s">
        <v>290</v>
      </c>
      <c r="D10" s="221" t="s">
        <v>127</v>
      </c>
      <c r="E10" s="221" t="s">
        <v>291</v>
      </c>
      <c r="F10" s="237"/>
      <c r="G10" s="239"/>
      <c r="H10" s="239"/>
      <c r="I10" s="239"/>
      <c r="J10" s="239"/>
      <c r="K10" s="239"/>
      <c r="L10" s="240"/>
      <c r="M10" s="221" t="s">
        <v>296</v>
      </c>
      <c r="N10" s="301"/>
      <c r="O10" s="309"/>
      <c r="P10" s="112" t="s">
        <v>39</v>
      </c>
      <c r="Q10" s="98"/>
      <c r="R10" s="98"/>
    </row>
    <row r="11" spans="1:18" ht="63" x14ac:dyDescent="0.25">
      <c r="A11" s="302"/>
      <c r="B11" s="238">
        <v>7</v>
      </c>
      <c r="C11" s="221" t="s">
        <v>290</v>
      </c>
      <c r="D11" s="221" t="s">
        <v>127</v>
      </c>
      <c r="E11" s="221" t="s">
        <v>292</v>
      </c>
      <c r="F11" s="237"/>
      <c r="G11" s="239"/>
      <c r="H11" s="239"/>
      <c r="I11" s="239"/>
      <c r="J11" s="239"/>
      <c r="K11" s="239"/>
      <c r="L11" s="240"/>
      <c r="M11" s="221" t="s">
        <v>297</v>
      </c>
      <c r="N11" s="306">
        <v>44974</v>
      </c>
      <c r="O11" s="309"/>
      <c r="P11" s="112" t="s">
        <v>39</v>
      </c>
      <c r="Q11" s="98"/>
      <c r="R11" s="98"/>
    </row>
    <row r="12" spans="1:18" ht="63" x14ac:dyDescent="0.25">
      <c r="A12" s="302"/>
      <c r="B12" s="238">
        <v>8</v>
      </c>
      <c r="C12" s="221" t="s">
        <v>290</v>
      </c>
      <c r="D12" s="221" t="s">
        <v>127</v>
      </c>
      <c r="E12" s="221" t="s">
        <v>293</v>
      </c>
      <c r="F12" s="237"/>
      <c r="G12" s="239"/>
      <c r="H12" s="239"/>
      <c r="I12" s="239"/>
      <c r="J12" s="239"/>
      <c r="K12" s="239"/>
      <c r="L12" s="240"/>
      <c r="M12" s="221" t="s">
        <v>298</v>
      </c>
      <c r="N12" s="307"/>
      <c r="O12" s="309"/>
      <c r="P12" s="112" t="s">
        <v>39</v>
      </c>
      <c r="Q12" s="98"/>
      <c r="R12" s="98"/>
    </row>
    <row r="13" spans="1:18" ht="47.25" x14ac:dyDescent="0.25">
      <c r="A13" s="302"/>
      <c r="B13" s="238">
        <v>9</v>
      </c>
      <c r="C13" s="221" t="s">
        <v>290</v>
      </c>
      <c r="D13" s="221" t="s">
        <v>127</v>
      </c>
      <c r="E13" s="221" t="s">
        <v>294</v>
      </c>
      <c r="F13" s="237"/>
      <c r="G13" s="239"/>
      <c r="H13" s="239"/>
      <c r="I13" s="239"/>
      <c r="J13" s="239"/>
      <c r="K13" s="239"/>
      <c r="L13" s="240"/>
      <c r="M13" s="221" t="s">
        <v>299</v>
      </c>
      <c r="N13" s="307"/>
      <c r="O13" s="310"/>
      <c r="P13" s="112" t="s">
        <v>39</v>
      </c>
      <c r="Q13" s="98"/>
      <c r="R13" s="98"/>
    </row>
    <row r="14" spans="1:18" ht="47.25" x14ac:dyDescent="0.25">
      <c r="A14" s="302"/>
      <c r="B14" s="238">
        <v>10</v>
      </c>
      <c r="C14" s="221" t="s">
        <v>301</v>
      </c>
      <c r="D14" s="221" t="s">
        <v>127</v>
      </c>
      <c r="E14" s="221" t="s">
        <v>300</v>
      </c>
      <c r="F14" s="237"/>
      <c r="G14" s="239"/>
      <c r="H14" s="239"/>
      <c r="I14" s="239"/>
      <c r="J14" s="239"/>
      <c r="K14" s="239"/>
      <c r="L14" s="240"/>
      <c r="M14" s="221" t="s">
        <v>305</v>
      </c>
      <c r="N14" s="307"/>
      <c r="O14" s="308">
        <v>44985</v>
      </c>
      <c r="P14" s="112" t="s">
        <v>39</v>
      </c>
      <c r="Q14" s="98"/>
      <c r="R14" s="98"/>
    </row>
    <row r="15" spans="1:18" ht="47.25" x14ac:dyDescent="0.25">
      <c r="A15" s="302"/>
      <c r="B15" s="238">
        <v>11</v>
      </c>
      <c r="C15" s="221" t="s">
        <v>301</v>
      </c>
      <c r="D15" s="221" t="s">
        <v>127</v>
      </c>
      <c r="E15" s="221" t="s">
        <v>295</v>
      </c>
      <c r="F15" s="237"/>
      <c r="G15" s="239"/>
      <c r="H15" s="239"/>
      <c r="I15" s="239"/>
      <c r="J15" s="239"/>
      <c r="K15" s="239"/>
      <c r="L15" s="240"/>
      <c r="M15" s="221" t="s">
        <v>306</v>
      </c>
      <c r="N15" s="307"/>
      <c r="O15" s="309"/>
      <c r="P15" s="112" t="s">
        <v>39</v>
      </c>
      <c r="Q15" s="98"/>
      <c r="R15" s="98"/>
    </row>
    <row r="16" spans="1:18" ht="47.25" x14ac:dyDescent="0.25">
      <c r="A16" s="302"/>
      <c r="B16" s="238">
        <v>12</v>
      </c>
      <c r="C16" s="221" t="s">
        <v>301</v>
      </c>
      <c r="D16" s="221" t="s">
        <v>127</v>
      </c>
      <c r="E16" s="221" t="s">
        <v>302</v>
      </c>
      <c r="F16" s="237"/>
      <c r="G16" s="239"/>
      <c r="H16" s="239"/>
      <c r="I16" s="239"/>
      <c r="J16" s="239"/>
      <c r="K16" s="239"/>
      <c r="L16" s="240"/>
      <c r="M16" s="221" t="s">
        <v>307</v>
      </c>
      <c r="N16" s="307"/>
      <c r="O16" s="309"/>
      <c r="P16" s="112" t="s">
        <v>39</v>
      </c>
      <c r="Q16" s="98"/>
      <c r="R16" s="98"/>
    </row>
    <row r="17" spans="1:18" ht="47.25" x14ac:dyDescent="0.25">
      <c r="A17" s="302"/>
      <c r="B17" s="238">
        <v>13</v>
      </c>
      <c r="C17" s="221" t="s">
        <v>301</v>
      </c>
      <c r="D17" s="221" t="s">
        <v>127</v>
      </c>
      <c r="E17" s="221" t="s">
        <v>303</v>
      </c>
      <c r="F17" s="237"/>
      <c r="G17" s="239"/>
      <c r="H17" s="239"/>
      <c r="I17" s="239"/>
      <c r="J17" s="239"/>
      <c r="K17" s="239"/>
      <c r="L17" s="240"/>
      <c r="M17" s="221" t="s">
        <v>308</v>
      </c>
      <c r="N17" s="307"/>
      <c r="O17" s="309"/>
      <c r="P17" s="112" t="s">
        <v>39</v>
      </c>
      <c r="Q17" s="98"/>
      <c r="R17" s="98"/>
    </row>
    <row r="18" spans="1:18" ht="47.25" x14ac:dyDescent="0.25">
      <c r="A18" s="302"/>
      <c r="B18" s="238">
        <v>14</v>
      </c>
      <c r="C18" s="221" t="s">
        <v>301</v>
      </c>
      <c r="D18" s="221" t="s">
        <v>127</v>
      </c>
      <c r="E18" s="221" t="s">
        <v>304</v>
      </c>
      <c r="F18" s="237"/>
      <c r="G18" s="239"/>
      <c r="H18" s="239"/>
      <c r="I18" s="239"/>
      <c r="J18" s="239"/>
      <c r="K18" s="239"/>
      <c r="L18" s="240"/>
      <c r="M18" s="221" t="s">
        <v>309</v>
      </c>
      <c r="N18" s="307"/>
      <c r="O18" s="310"/>
      <c r="P18" s="112" t="s">
        <v>39</v>
      </c>
      <c r="Q18" s="98"/>
      <c r="R18" s="98"/>
    </row>
    <row r="19" spans="1:18" thickBot="1" x14ac:dyDescent="0.3">
      <c r="A19" s="54"/>
      <c r="B19" s="54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4"/>
      <c r="P19" s="54"/>
      <c r="Q19" s="54"/>
      <c r="R19" s="54"/>
    </row>
    <row r="20" spans="1:18" ht="16.5" thickTop="1" x14ac:dyDescent="0.25">
      <c r="A20" s="303" t="s">
        <v>49</v>
      </c>
      <c r="B20" s="56">
        <v>1</v>
      </c>
      <c r="C20" s="277" t="s">
        <v>47</v>
      </c>
      <c r="D20" s="202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57"/>
      <c r="P20" s="14"/>
      <c r="Q20" s="2"/>
      <c r="R20" s="2"/>
    </row>
    <row r="21" spans="1:18" x14ac:dyDescent="0.25">
      <c r="A21" s="304"/>
      <c r="B21" s="52">
        <v>2</v>
      </c>
      <c r="C21" s="278"/>
      <c r="D21" s="20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57"/>
      <c r="P21" s="14"/>
      <c r="Q21" s="2"/>
      <c r="R21" s="2"/>
    </row>
    <row r="22" spans="1:18" ht="15" x14ac:dyDescent="0.25">
      <c r="A22" s="274"/>
      <c r="B22" s="274"/>
      <c r="C22" s="305"/>
      <c r="D22" s="305"/>
      <c r="E22" s="305"/>
      <c r="F22" s="305"/>
      <c r="G22" s="305"/>
      <c r="H22" s="305"/>
      <c r="I22" s="305"/>
      <c r="J22" s="274"/>
      <c r="K22" s="274"/>
      <c r="L22" s="274"/>
      <c r="M22" s="305"/>
      <c r="N22" s="274"/>
      <c r="O22" s="274"/>
      <c r="P22" s="274"/>
      <c r="Q22" s="274"/>
      <c r="R22" s="274"/>
    </row>
    <row r="23" spans="1:18" s="27" customFormat="1" ht="95.25" thickBot="1" x14ac:dyDescent="0.3">
      <c r="A23" s="4"/>
      <c r="B23" s="4" t="s">
        <v>12</v>
      </c>
      <c r="C23" s="91" t="s">
        <v>11</v>
      </c>
      <c r="D23" s="91" t="s">
        <v>157</v>
      </c>
      <c r="E23" s="29" t="s">
        <v>2</v>
      </c>
      <c r="F23" s="4" t="s">
        <v>6</v>
      </c>
      <c r="G23" s="4" t="s">
        <v>7</v>
      </c>
      <c r="H23" s="5" t="s">
        <v>16</v>
      </c>
      <c r="I23" s="5" t="s">
        <v>8</v>
      </c>
      <c r="J23" s="4" t="s">
        <v>9</v>
      </c>
      <c r="K23" s="5" t="s">
        <v>10</v>
      </c>
      <c r="L23" s="5" t="s">
        <v>13</v>
      </c>
      <c r="M23" s="91" t="s">
        <v>15</v>
      </c>
      <c r="N23" s="5" t="s">
        <v>4</v>
      </c>
      <c r="O23" s="5" t="s">
        <v>5</v>
      </c>
      <c r="P23" s="5" t="s">
        <v>17</v>
      </c>
      <c r="Q23" s="5" t="s">
        <v>3</v>
      </c>
      <c r="R23" s="5" t="s">
        <v>17</v>
      </c>
    </row>
    <row r="24" spans="1:18" ht="63.75" thickTop="1" x14ac:dyDescent="0.25">
      <c r="A24" s="311" t="s">
        <v>36</v>
      </c>
      <c r="B24" s="100">
        <v>1</v>
      </c>
      <c r="C24" s="207" t="s">
        <v>161</v>
      </c>
      <c r="D24" s="207"/>
      <c r="E24" s="207" t="s">
        <v>160</v>
      </c>
      <c r="F24" s="209"/>
      <c r="G24" s="210" t="s">
        <v>159</v>
      </c>
      <c r="H24" s="101"/>
      <c r="I24" s="101"/>
      <c r="J24" s="101"/>
      <c r="K24" s="101"/>
      <c r="L24" s="102"/>
      <c r="M24" s="85"/>
      <c r="N24" s="205">
        <v>44971</v>
      </c>
      <c r="O24" s="324">
        <v>44975</v>
      </c>
      <c r="P24" s="214" t="s">
        <v>39</v>
      </c>
      <c r="Q24" s="2"/>
      <c r="R24" s="2"/>
    </row>
    <row r="25" spans="1:18" s="216" customFormat="1" ht="47.25" x14ac:dyDescent="0.2">
      <c r="A25" s="312"/>
      <c r="B25" s="212">
        <v>2</v>
      </c>
      <c r="C25" s="207" t="s">
        <v>164</v>
      </c>
      <c r="D25" s="207" t="s">
        <v>166</v>
      </c>
      <c r="E25" s="207" t="s">
        <v>162</v>
      </c>
      <c r="F25" s="209"/>
      <c r="G25" s="209"/>
      <c r="H25" s="209"/>
      <c r="I25" s="209"/>
      <c r="J25" s="210" t="s">
        <v>54</v>
      </c>
      <c r="K25" s="209"/>
      <c r="L25" s="211"/>
      <c r="M25" s="213"/>
      <c r="N25" s="205">
        <v>44971</v>
      </c>
      <c r="O25" s="325"/>
      <c r="P25" s="214" t="s">
        <v>39</v>
      </c>
      <c r="Q25" s="215"/>
      <c r="R25" s="215"/>
    </row>
    <row r="26" spans="1:18" s="216" customFormat="1" ht="78.75" x14ac:dyDescent="0.2">
      <c r="A26" s="312"/>
      <c r="B26" s="212">
        <v>3</v>
      </c>
      <c r="C26" s="207" t="s">
        <v>164</v>
      </c>
      <c r="D26" s="207" t="s">
        <v>166</v>
      </c>
      <c r="E26" s="207" t="s">
        <v>163</v>
      </c>
      <c r="F26" s="209"/>
      <c r="G26" s="209"/>
      <c r="H26" s="209"/>
      <c r="I26" s="209"/>
      <c r="J26" s="210" t="s">
        <v>165</v>
      </c>
      <c r="K26" s="209"/>
      <c r="L26" s="211"/>
      <c r="M26" s="213"/>
      <c r="N26" s="205">
        <v>44971</v>
      </c>
      <c r="O26" s="326"/>
      <c r="P26" s="214" t="s">
        <v>39</v>
      </c>
      <c r="Q26" s="217"/>
      <c r="R26" s="217"/>
    </row>
    <row r="27" spans="1:18" s="216" customFormat="1" ht="63" x14ac:dyDescent="0.2">
      <c r="A27" s="312"/>
      <c r="B27" s="212">
        <v>4</v>
      </c>
      <c r="C27" s="207" t="s">
        <v>218</v>
      </c>
      <c r="D27" s="207"/>
      <c r="E27" s="207" t="s">
        <v>214</v>
      </c>
      <c r="F27" s="210" t="s">
        <v>216</v>
      </c>
      <c r="G27" s="208"/>
      <c r="H27" s="209"/>
      <c r="I27" s="209"/>
      <c r="J27" s="209"/>
      <c r="K27" s="209"/>
      <c r="L27" s="211"/>
      <c r="M27" s="213"/>
      <c r="N27" s="297">
        <v>44972</v>
      </c>
      <c r="O27" s="111">
        <v>44975</v>
      </c>
      <c r="P27" s="214" t="s">
        <v>39</v>
      </c>
      <c r="Q27" s="217"/>
      <c r="R27" s="217"/>
    </row>
    <row r="28" spans="1:18" s="216" customFormat="1" ht="78.75" x14ac:dyDescent="0.2">
      <c r="A28" s="312"/>
      <c r="B28" s="212">
        <v>5</v>
      </c>
      <c r="C28" s="218" t="s">
        <v>218</v>
      </c>
      <c r="D28" s="218"/>
      <c r="E28" s="207" t="s">
        <v>215</v>
      </c>
      <c r="F28" s="210" t="s">
        <v>217</v>
      </c>
      <c r="G28" s="208"/>
      <c r="H28" s="209"/>
      <c r="I28" s="209"/>
      <c r="J28" s="209"/>
      <c r="K28" s="209"/>
      <c r="L28" s="211"/>
      <c r="M28" s="219"/>
      <c r="N28" s="298"/>
      <c r="O28" s="111">
        <v>44975</v>
      </c>
      <c r="P28" s="214" t="s">
        <v>39</v>
      </c>
      <c r="Q28" s="217"/>
      <c r="R28" s="217"/>
    </row>
    <row r="29" spans="1:18" s="216" customFormat="1" ht="63" x14ac:dyDescent="0.2">
      <c r="A29" s="312"/>
      <c r="B29" s="212">
        <v>6</v>
      </c>
      <c r="C29" s="218" t="s">
        <v>276</v>
      </c>
      <c r="D29" s="218" t="s">
        <v>106</v>
      </c>
      <c r="E29" s="207" t="s">
        <v>274</v>
      </c>
      <c r="F29" s="210"/>
      <c r="G29" s="208"/>
      <c r="H29" s="209"/>
      <c r="I29" s="209"/>
      <c r="J29" s="209"/>
      <c r="K29" s="209"/>
      <c r="L29" s="211"/>
      <c r="M29" s="218" t="s">
        <v>275</v>
      </c>
      <c r="N29" s="321">
        <v>44973</v>
      </c>
      <c r="O29" s="327">
        <v>44975</v>
      </c>
      <c r="P29" s="214" t="s">
        <v>39</v>
      </c>
      <c r="Q29" s="217"/>
      <c r="R29" s="217"/>
    </row>
    <row r="30" spans="1:18" s="216" customFormat="1" ht="31.5" x14ac:dyDescent="0.2">
      <c r="A30" s="312"/>
      <c r="B30" s="212">
        <v>7</v>
      </c>
      <c r="C30" s="218" t="s">
        <v>276</v>
      </c>
      <c r="D30" s="218" t="s">
        <v>106</v>
      </c>
      <c r="E30" s="207" t="s">
        <v>278</v>
      </c>
      <c r="F30" s="210"/>
      <c r="G30" s="208"/>
      <c r="H30" s="209"/>
      <c r="I30" s="209"/>
      <c r="J30" s="209"/>
      <c r="K30" s="209"/>
      <c r="L30" s="211"/>
      <c r="M30" s="218" t="s">
        <v>277</v>
      </c>
      <c r="N30" s="322"/>
      <c r="O30" s="325"/>
      <c r="P30" s="214" t="s">
        <v>39</v>
      </c>
      <c r="Q30" s="217"/>
      <c r="R30" s="217"/>
    </row>
    <row r="31" spans="1:18" s="216" customFormat="1" ht="31.5" x14ac:dyDescent="0.2">
      <c r="A31" s="312"/>
      <c r="B31" s="212">
        <v>8</v>
      </c>
      <c r="C31" s="218" t="s">
        <v>276</v>
      </c>
      <c r="D31" s="218" t="s">
        <v>106</v>
      </c>
      <c r="E31" s="207" t="s">
        <v>280</v>
      </c>
      <c r="F31" s="210"/>
      <c r="G31" s="208"/>
      <c r="H31" s="209"/>
      <c r="I31" s="209"/>
      <c r="J31" s="209"/>
      <c r="K31" s="209"/>
      <c r="L31" s="211"/>
      <c r="M31" s="218" t="s">
        <v>279</v>
      </c>
      <c r="N31" s="321">
        <v>44974</v>
      </c>
      <c r="O31" s="325"/>
      <c r="P31" s="214" t="s">
        <v>39</v>
      </c>
      <c r="Q31" s="217"/>
      <c r="R31" s="217"/>
    </row>
    <row r="32" spans="1:18" s="216" customFormat="1" ht="47.25" x14ac:dyDescent="0.2">
      <c r="A32" s="312"/>
      <c r="B32" s="212">
        <v>9</v>
      </c>
      <c r="C32" s="207" t="s">
        <v>282</v>
      </c>
      <c r="D32" s="218" t="s">
        <v>106</v>
      </c>
      <c r="E32" s="207" t="s">
        <v>284</v>
      </c>
      <c r="F32" s="209"/>
      <c r="G32" s="209"/>
      <c r="H32" s="209"/>
      <c r="I32" s="209"/>
      <c r="J32" s="209"/>
      <c r="K32" s="209"/>
      <c r="L32" s="211"/>
      <c r="M32" s="207" t="s">
        <v>286</v>
      </c>
      <c r="N32" s="323"/>
      <c r="O32" s="325"/>
      <c r="P32" s="214" t="s">
        <v>39</v>
      </c>
      <c r="Q32" s="217"/>
      <c r="R32" s="217"/>
    </row>
    <row r="33" spans="1:18" s="216" customFormat="1" ht="47.25" x14ac:dyDescent="0.2">
      <c r="A33" s="312"/>
      <c r="B33" s="212">
        <v>10</v>
      </c>
      <c r="C33" s="207" t="s">
        <v>282</v>
      </c>
      <c r="D33" s="218" t="s">
        <v>106</v>
      </c>
      <c r="E33" s="207" t="s">
        <v>285</v>
      </c>
      <c r="F33" s="209"/>
      <c r="G33" s="209"/>
      <c r="H33" s="209"/>
      <c r="I33" s="209"/>
      <c r="J33" s="209"/>
      <c r="K33" s="209"/>
      <c r="L33" s="211"/>
      <c r="M33" s="207" t="s">
        <v>287</v>
      </c>
      <c r="N33" s="323"/>
      <c r="O33" s="325"/>
      <c r="P33" s="214" t="s">
        <v>39</v>
      </c>
      <c r="Q33" s="217"/>
      <c r="R33" s="217"/>
    </row>
    <row r="34" spans="1:18" s="216" customFormat="1" ht="47.25" x14ac:dyDescent="0.2">
      <c r="A34" s="312"/>
      <c r="B34" s="212">
        <v>11</v>
      </c>
      <c r="C34" s="207" t="s">
        <v>282</v>
      </c>
      <c r="D34" s="218" t="s">
        <v>106</v>
      </c>
      <c r="E34" s="207" t="s">
        <v>283</v>
      </c>
      <c r="F34" s="209"/>
      <c r="G34" s="209"/>
      <c r="H34" s="209"/>
      <c r="I34" s="209"/>
      <c r="J34" s="209"/>
      <c r="K34" s="209"/>
      <c r="L34" s="211"/>
      <c r="M34" s="207" t="s">
        <v>281</v>
      </c>
      <c r="N34" s="323"/>
      <c r="O34" s="326"/>
      <c r="P34" s="214" t="s">
        <v>39</v>
      </c>
      <c r="Q34" s="217"/>
      <c r="R34" s="217"/>
    </row>
    <row r="35" spans="1:18" s="216" customFormat="1" ht="47.25" x14ac:dyDescent="0.2">
      <c r="A35" s="242"/>
      <c r="B35" s="212">
        <v>12</v>
      </c>
      <c r="C35" s="207" t="s">
        <v>311</v>
      </c>
      <c r="D35" s="218" t="s">
        <v>175</v>
      </c>
      <c r="E35" s="207" t="s">
        <v>312</v>
      </c>
      <c r="F35" s="209"/>
      <c r="G35" s="209"/>
      <c r="H35" s="209"/>
      <c r="I35" s="209"/>
      <c r="J35" s="209"/>
      <c r="K35" s="209"/>
      <c r="L35" s="211"/>
      <c r="M35" s="207" t="s">
        <v>310</v>
      </c>
      <c r="N35" s="323"/>
      <c r="O35" s="328">
        <v>44975</v>
      </c>
      <c r="P35" s="214" t="s">
        <v>39</v>
      </c>
      <c r="Q35" s="217"/>
      <c r="R35" s="217"/>
    </row>
    <row r="36" spans="1:18" s="216" customFormat="1" ht="47.25" x14ac:dyDescent="0.2">
      <c r="A36" s="242"/>
      <c r="B36" s="212">
        <v>13</v>
      </c>
      <c r="C36" s="207" t="s">
        <v>311</v>
      </c>
      <c r="D36" s="218" t="s">
        <v>175</v>
      </c>
      <c r="E36" s="207" t="s">
        <v>313</v>
      </c>
      <c r="F36" s="209"/>
      <c r="G36" s="209"/>
      <c r="H36" s="209"/>
      <c r="I36" s="209"/>
      <c r="J36" s="209"/>
      <c r="K36" s="209"/>
      <c r="L36" s="211"/>
      <c r="M36" s="207" t="s">
        <v>315</v>
      </c>
      <c r="N36" s="323"/>
      <c r="O36" s="329"/>
      <c r="P36" s="214" t="s">
        <v>39</v>
      </c>
      <c r="Q36" s="217"/>
      <c r="R36" s="217"/>
    </row>
    <row r="37" spans="1:18" s="216" customFormat="1" ht="78.75" x14ac:dyDescent="0.2">
      <c r="A37" s="242"/>
      <c r="B37" s="212">
        <v>14</v>
      </c>
      <c r="C37" s="207" t="s">
        <v>311</v>
      </c>
      <c r="D37" s="218" t="s">
        <v>175</v>
      </c>
      <c r="E37" s="207" t="s">
        <v>314</v>
      </c>
      <c r="F37" s="209"/>
      <c r="G37" s="209"/>
      <c r="H37" s="209"/>
      <c r="I37" s="209"/>
      <c r="J37" s="209"/>
      <c r="K37" s="209"/>
      <c r="L37" s="211"/>
      <c r="M37" s="207" t="s">
        <v>316</v>
      </c>
      <c r="N37" s="322"/>
      <c r="O37" s="330"/>
      <c r="P37" s="214" t="s">
        <v>39</v>
      </c>
      <c r="Q37" s="217"/>
      <c r="R37" s="217"/>
    </row>
    <row r="38" spans="1:18" ht="15" x14ac:dyDescent="0.25">
      <c r="A38" s="274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</row>
    <row r="39" spans="1:18" s="27" customFormat="1" ht="95.25" thickBot="1" x14ac:dyDescent="0.3">
      <c r="A39" s="4"/>
      <c r="B39" s="4" t="s">
        <v>12</v>
      </c>
      <c r="C39" s="91" t="s">
        <v>11</v>
      </c>
      <c r="D39" s="91" t="s">
        <v>157</v>
      </c>
      <c r="E39" s="29" t="s">
        <v>2</v>
      </c>
      <c r="F39" s="4" t="s">
        <v>6</v>
      </c>
      <c r="G39" s="4" t="s">
        <v>7</v>
      </c>
      <c r="H39" s="5" t="s">
        <v>16</v>
      </c>
      <c r="I39" s="5" t="s">
        <v>8</v>
      </c>
      <c r="J39" s="4" t="s">
        <v>9</v>
      </c>
      <c r="K39" s="5" t="s">
        <v>10</v>
      </c>
      <c r="L39" s="5" t="s">
        <v>13</v>
      </c>
      <c r="M39" s="91" t="s">
        <v>15</v>
      </c>
      <c r="N39" s="5" t="s">
        <v>4</v>
      </c>
      <c r="O39" s="5" t="s">
        <v>5</v>
      </c>
      <c r="P39" s="5" t="s">
        <v>17</v>
      </c>
      <c r="Q39" s="5" t="s">
        <v>3</v>
      </c>
      <c r="R39" s="5" t="s">
        <v>17</v>
      </c>
    </row>
    <row r="40" spans="1:18" s="6" customFormat="1" ht="32.25" thickTop="1" x14ac:dyDescent="0.25">
      <c r="A40" s="313" t="s">
        <v>1</v>
      </c>
      <c r="B40" s="56">
        <v>1</v>
      </c>
      <c r="C40" s="221" t="s">
        <v>237</v>
      </c>
      <c r="D40" s="221" t="s">
        <v>203</v>
      </c>
      <c r="E40" s="221" t="s">
        <v>240</v>
      </c>
      <c r="F40" s="246"/>
      <c r="G40" s="246"/>
      <c r="H40" s="246"/>
      <c r="I40" s="246"/>
      <c r="J40" s="246"/>
      <c r="K40" s="246"/>
      <c r="L40" s="246"/>
      <c r="M40" s="221" t="s">
        <v>239</v>
      </c>
      <c r="N40" s="318">
        <v>44973</v>
      </c>
      <c r="O40" s="315">
        <v>44984</v>
      </c>
      <c r="P40" s="214" t="s">
        <v>39</v>
      </c>
      <c r="Q40" s="2"/>
      <c r="R40" s="2"/>
    </row>
    <row r="41" spans="1:18" s="6" customFormat="1" ht="31.5" x14ac:dyDescent="0.25">
      <c r="A41" s="314"/>
      <c r="B41" s="52">
        <v>2</v>
      </c>
      <c r="C41" s="221" t="s">
        <v>237</v>
      </c>
      <c r="D41" s="221" t="s">
        <v>203</v>
      </c>
      <c r="E41" s="221" t="s">
        <v>241</v>
      </c>
      <c r="F41" s="246"/>
      <c r="G41" s="246"/>
      <c r="H41" s="246"/>
      <c r="I41" s="246"/>
      <c r="J41" s="246"/>
      <c r="K41" s="246"/>
      <c r="L41" s="246"/>
      <c r="M41" s="221" t="s">
        <v>252</v>
      </c>
      <c r="N41" s="319"/>
      <c r="O41" s="316"/>
      <c r="P41" s="214" t="s">
        <v>39</v>
      </c>
      <c r="Q41" s="2"/>
      <c r="R41" s="2"/>
    </row>
    <row r="42" spans="1:18" ht="78.75" x14ac:dyDescent="0.25">
      <c r="A42" s="314"/>
      <c r="B42" s="52">
        <v>3</v>
      </c>
      <c r="C42" s="221" t="s">
        <v>237</v>
      </c>
      <c r="D42" s="221" t="s">
        <v>203</v>
      </c>
      <c r="E42" s="221" t="s">
        <v>242</v>
      </c>
      <c r="F42" s="246"/>
      <c r="G42" s="246"/>
      <c r="H42" s="246"/>
      <c r="I42" s="246"/>
      <c r="J42" s="246"/>
      <c r="K42" s="246"/>
      <c r="L42" s="246"/>
      <c r="M42" s="221" t="s">
        <v>253</v>
      </c>
      <c r="N42" s="319"/>
      <c r="O42" s="316"/>
      <c r="P42" s="214" t="s">
        <v>39</v>
      </c>
      <c r="Q42" s="11"/>
      <c r="R42" s="11"/>
    </row>
    <row r="43" spans="1:18" ht="31.5" x14ac:dyDescent="0.25">
      <c r="A43" s="314"/>
      <c r="B43" s="56">
        <v>4</v>
      </c>
      <c r="C43" s="221" t="s">
        <v>237</v>
      </c>
      <c r="D43" s="221" t="s">
        <v>203</v>
      </c>
      <c r="E43" s="221" t="s">
        <v>243</v>
      </c>
      <c r="F43" s="246"/>
      <c r="G43" s="246"/>
      <c r="H43" s="246"/>
      <c r="I43" s="246"/>
      <c r="J43" s="246"/>
      <c r="K43" s="246"/>
      <c r="L43" s="246"/>
      <c r="M43" s="221" t="s">
        <v>254</v>
      </c>
      <c r="N43" s="319"/>
      <c r="O43" s="316"/>
      <c r="P43" s="214" t="s">
        <v>39</v>
      </c>
      <c r="Q43" s="11"/>
      <c r="R43" s="11"/>
    </row>
    <row r="44" spans="1:18" ht="31.5" x14ac:dyDescent="0.25">
      <c r="A44" s="314"/>
      <c r="B44" s="52">
        <v>5</v>
      </c>
      <c r="C44" s="221" t="s">
        <v>237</v>
      </c>
      <c r="D44" s="221" t="s">
        <v>203</v>
      </c>
      <c r="E44" s="221" t="s">
        <v>244</v>
      </c>
      <c r="F44" s="246"/>
      <c r="G44" s="246"/>
      <c r="H44" s="246"/>
      <c r="I44" s="246"/>
      <c r="J44" s="246"/>
      <c r="K44" s="246"/>
      <c r="L44" s="246"/>
      <c r="M44" s="221" t="s">
        <v>255</v>
      </c>
      <c r="N44" s="319"/>
      <c r="O44" s="316"/>
      <c r="P44" s="214" t="s">
        <v>39</v>
      </c>
      <c r="Q44" s="11"/>
      <c r="R44" s="11"/>
    </row>
    <row r="45" spans="1:18" ht="31.5" x14ac:dyDescent="0.25">
      <c r="A45" s="314"/>
      <c r="B45" s="52">
        <v>6</v>
      </c>
      <c r="C45" s="221" t="s">
        <v>237</v>
      </c>
      <c r="D45" s="221" t="s">
        <v>203</v>
      </c>
      <c r="E45" s="221" t="s">
        <v>245</v>
      </c>
      <c r="F45" s="246"/>
      <c r="G45" s="246"/>
      <c r="H45" s="246"/>
      <c r="I45" s="246"/>
      <c r="J45" s="246"/>
      <c r="K45" s="246"/>
      <c r="L45" s="246"/>
      <c r="M45" s="221" t="s">
        <v>256</v>
      </c>
      <c r="N45" s="319"/>
      <c r="O45" s="316"/>
      <c r="P45" s="214" t="s">
        <v>39</v>
      </c>
      <c r="Q45" s="11"/>
      <c r="R45" s="11"/>
    </row>
    <row r="46" spans="1:18" ht="47.25" x14ac:dyDescent="0.25">
      <c r="A46" s="314"/>
      <c r="B46" s="56">
        <v>7</v>
      </c>
      <c r="C46" s="221" t="s">
        <v>237</v>
      </c>
      <c r="D46" s="221" t="s">
        <v>203</v>
      </c>
      <c r="E46" s="221" t="s">
        <v>246</v>
      </c>
      <c r="F46" s="246"/>
      <c r="G46" s="246"/>
      <c r="H46" s="246"/>
      <c r="I46" s="246"/>
      <c r="J46" s="246"/>
      <c r="K46" s="246"/>
      <c r="L46" s="246"/>
      <c r="M46" s="221" t="s">
        <v>257</v>
      </c>
      <c r="N46" s="319"/>
      <c r="O46" s="316"/>
      <c r="P46" s="214" t="s">
        <v>39</v>
      </c>
      <c r="Q46" s="11"/>
      <c r="R46" s="11"/>
    </row>
    <row r="47" spans="1:18" ht="47.25" x14ac:dyDescent="0.25">
      <c r="A47" s="314"/>
      <c r="B47" s="52">
        <v>8</v>
      </c>
      <c r="C47" s="221" t="s">
        <v>237</v>
      </c>
      <c r="D47" s="221" t="s">
        <v>203</v>
      </c>
      <c r="E47" s="221" t="s">
        <v>247</v>
      </c>
      <c r="F47" s="246"/>
      <c r="G47" s="246"/>
      <c r="H47" s="246"/>
      <c r="I47" s="246"/>
      <c r="J47" s="246"/>
      <c r="K47" s="246"/>
      <c r="L47" s="246"/>
      <c r="M47" s="221" t="s">
        <v>258</v>
      </c>
      <c r="N47" s="319"/>
      <c r="O47" s="316"/>
      <c r="P47" s="214" t="s">
        <v>39</v>
      </c>
      <c r="Q47" s="11"/>
      <c r="R47" s="11"/>
    </row>
    <row r="48" spans="1:18" ht="47.25" x14ac:dyDescent="0.25">
      <c r="A48" s="314"/>
      <c r="B48" s="52">
        <v>9</v>
      </c>
      <c r="C48" s="221" t="s">
        <v>237</v>
      </c>
      <c r="D48" s="221" t="s">
        <v>203</v>
      </c>
      <c r="E48" s="221" t="s">
        <v>248</v>
      </c>
      <c r="F48" s="246"/>
      <c r="G48" s="246"/>
      <c r="H48" s="246"/>
      <c r="I48" s="246"/>
      <c r="J48" s="246"/>
      <c r="K48" s="246"/>
      <c r="L48" s="246"/>
      <c r="M48" s="221" t="s">
        <v>259</v>
      </c>
      <c r="N48" s="319"/>
      <c r="O48" s="316"/>
      <c r="P48" s="214" t="s">
        <v>39</v>
      </c>
      <c r="Q48" s="11"/>
      <c r="R48" s="11"/>
    </row>
    <row r="49" spans="1:18" ht="63" x14ac:dyDescent="0.25">
      <c r="A49" s="314"/>
      <c r="B49" s="56">
        <v>10</v>
      </c>
      <c r="C49" s="221" t="s">
        <v>237</v>
      </c>
      <c r="D49" s="221" t="s">
        <v>203</v>
      </c>
      <c r="E49" s="221" t="s">
        <v>249</v>
      </c>
      <c r="F49" s="246"/>
      <c r="G49" s="246"/>
      <c r="H49" s="246"/>
      <c r="I49" s="246"/>
      <c r="J49" s="246"/>
      <c r="K49" s="246"/>
      <c r="L49" s="246"/>
      <c r="M49" s="221" t="s">
        <v>260</v>
      </c>
      <c r="N49" s="319"/>
      <c r="O49" s="316"/>
      <c r="P49" s="214" t="s">
        <v>39</v>
      </c>
      <c r="Q49" s="11"/>
      <c r="R49" s="11"/>
    </row>
    <row r="50" spans="1:18" ht="47.25" x14ac:dyDescent="0.25">
      <c r="A50" s="314"/>
      <c r="B50" s="52">
        <v>11</v>
      </c>
      <c r="C50" s="221" t="s">
        <v>237</v>
      </c>
      <c r="D50" s="221" t="s">
        <v>203</v>
      </c>
      <c r="E50" s="221" t="s">
        <v>250</v>
      </c>
      <c r="F50" s="246"/>
      <c r="G50" s="246"/>
      <c r="H50" s="246"/>
      <c r="I50" s="246"/>
      <c r="J50" s="246"/>
      <c r="K50" s="246"/>
      <c r="L50" s="246"/>
      <c r="M50" s="221" t="s">
        <v>261</v>
      </c>
      <c r="N50" s="319"/>
      <c r="O50" s="316"/>
      <c r="P50" s="214" t="s">
        <v>39</v>
      </c>
      <c r="Q50" s="11"/>
      <c r="R50" s="11"/>
    </row>
    <row r="51" spans="1:18" ht="47.25" x14ac:dyDescent="0.25">
      <c r="A51" s="314"/>
      <c r="B51" s="52">
        <v>12</v>
      </c>
      <c r="C51" s="221" t="s">
        <v>237</v>
      </c>
      <c r="D51" s="221" t="s">
        <v>203</v>
      </c>
      <c r="E51" s="221" t="s">
        <v>251</v>
      </c>
      <c r="F51" s="246"/>
      <c r="G51" s="246"/>
      <c r="H51" s="246"/>
      <c r="I51" s="246"/>
      <c r="J51" s="246"/>
      <c r="K51" s="246"/>
      <c r="L51" s="246"/>
      <c r="M51" s="221" t="s">
        <v>262</v>
      </c>
      <c r="N51" s="319"/>
      <c r="O51" s="316"/>
      <c r="P51" s="214" t="s">
        <v>39</v>
      </c>
      <c r="Q51" s="11"/>
      <c r="R51" s="11"/>
    </row>
    <row r="52" spans="1:18" ht="47.25" x14ac:dyDescent="0.25">
      <c r="A52" s="314"/>
      <c r="B52" s="56">
        <v>13</v>
      </c>
      <c r="C52" s="221" t="s">
        <v>237</v>
      </c>
      <c r="D52" s="221" t="s">
        <v>203</v>
      </c>
      <c r="E52" s="221" t="s">
        <v>236</v>
      </c>
      <c r="F52" s="246"/>
      <c r="G52" s="246"/>
      <c r="H52" s="246"/>
      <c r="I52" s="246"/>
      <c r="J52" s="246"/>
      <c r="K52" s="246"/>
      <c r="L52" s="246"/>
      <c r="M52" s="221" t="s">
        <v>238</v>
      </c>
      <c r="N52" s="320"/>
      <c r="O52" s="317"/>
      <c r="P52" s="214" t="s">
        <v>39</v>
      </c>
      <c r="Q52" s="11"/>
      <c r="R52" s="11"/>
    </row>
    <row r="53" spans="1:18" ht="15" x14ac:dyDescent="0.25">
      <c r="A53" s="274"/>
      <c r="B53" s="274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274"/>
      <c r="P53" s="274"/>
      <c r="Q53" s="274"/>
      <c r="R53" s="274"/>
    </row>
    <row r="54" spans="1:18" s="27" customFormat="1" ht="94.5" x14ac:dyDescent="0.25">
      <c r="A54" s="4"/>
      <c r="B54" s="4" t="s">
        <v>12</v>
      </c>
      <c r="C54" s="91" t="s">
        <v>11</v>
      </c>
      <c r="D54" s="91" t="s">
        <v>157</v>
      </c>
      <c r="E54" s="29" t="s">
        <v>2</v>
      </c>
      <c r="F54" s="4" t="s">
        <v>6</v>
      </c>
      <c r="G54" s="4" t="s">
        <v>7</v>
      </c>
      <c r="H54" s="5" t="s">
        <v>16</v>
      </c>
      <c r="I54" s="5" t="s">
        <v>8</v>
      </c>
      <c r="J54" s="4" t="s">
        <v>9</v>
      </c>
      <c r="K54" s="5" t="s">
        <v>10</v>
      </c>
      <c r="L54" s="5" t="s">
        <v>13</v>
      </c>
      <c r="M54" s="91" t="s">
        <v>15</v>
      </c>
      <c r="N54" s="5" t="s">
        <v>4</v>
      </c>
      <c r="O54" s="5" t="s">
        <v>5</v>
      </c>
      <c r="P54" s="5" t="s">
        <v>17</v>
      </c>
      <c r="Q54" s="5" t="s">
        <v>3</v>
      </c>
      <c r="R54" s="5" t="s">
        <v>17</v>
      </c>
    </row>
    <row r="55" spans="1:18" s="6" customFormat="1" ht="63" x14ac:dyDescent="0.25">
      <c r="A55" s="294" t="s">
        <v>38</v>
      </c>
      <c r="B55" s="92">
        <v>1</v>
      </c>
      <c r="C55" s="207" t="s">
        <v>155</v>
      </c>
      <c r="D55" s="207"/>
      <c r="E55" s="207" t="s">
        <v>156</v>
      </c>
      <c r="F55" s="210" t="s">
        <v>158</v>
      </c>
      <c r="G55" s="105"/>
      <c r="H55" s="94"/>
      <c r="I55" s="105"/>
      <c r="J55" s="105"/>
      <c r="K55" s="105"/>
      <c r="L55" s="105"/>
      <c r="M55" s="85"/>
      <c r="N55" s="205">
        <v>44971</v>
      </c>
      <c r="O55" s="113">
        <v>44979</v>
      </c>
      <c r="P55" s="214" t="s">
        <v>39</v>
      </c>
      <c r="Q55" s="104"/>
      <c r="R55" s="104"/>
    </row>
    <row r="56" spans="1:18" s="6" customFormat="1" ht="31.5" x14ac:dyDescent="0.25">
      <c r="A56" s="295"/>
      <c r="B56" s="92">
        <v>2</v>
      </c>
      <c r="C56" s="207" t="s">
        <v>167</v>
      </c>
      <c r="D56" s="207" t="s">
        <v>166</v>
      </c>
      <c r="E56" s="207" t="s">
        <v>169</v>
      </c>
      <c r="F56" s="209"/>
      <c r="G56" s="209"/>
      <c r="H56" s="209"/>
      <c r="I56" s="209"/>
      <c r="J56" s="210" t="s">
        <v>168</v>
      </c>
      <c r="K56" s="105"/>
      <c r="L56" s="94"/>
      <c r="M56" s="85"/>
      <c r="N56" s="205">
        <v>44971</v>
      </c>
      <c r="O56" s="289">
        <v>44979</v>
      </c>
      <c r="P56" s="214" t="s">
        <v>39</v>
      </c>
      <c r="Q56" s="106"/>
      <c r="R56" s="106"/>
    </row>
    <row r="57" spans="1:18" ht="47.25" x14ac:dyDescent="0.25">
      <c r="A57" s="295"/>
      <c r="B57" s="92">
        <v>3</v>
      </c>
      <c r="C57" s="207" t="s">
        <v>171</v>
      </c>
      <c r="D57" s="207" t="s">
        <v>166</v>
      </c>
      <c r="E57" s="207" t="s">
        <v>170</v>
      </c>
      <c r="F57" s="105"/>
      <c r="G57" s="105"/>
      <c r="H57" s="105"/>
      <c r="I57" s="105"/>
      <c r="J57" s="210" t="s">
        <v>54</v>
      </c>
      <c r="K57" s="105"/>
      <c r="L57" s="95"/>
      <c r="M57" s="85"/>
      <c r="N57" s="205">
        <v>44971</v>
      </c>
      <c r="O57" s="290"/>
      <c r="P57" s="214" t="s">
        <v>39</v>
      </c>
      <c r="Q57" s="93"/>
      <c r="R57" s="93"/>
    </row>
    <row r="58" spans="1:18" ht="45" x14ac:dyDescent="0.25">
      <c r="A58" s="295"/>
      <c r="B58" s="92">
        <v>4</v>
      </c>
      <c r="C58" s="236" t="s">
        <v>205</v>
      </c>
      <c r="D58" s="207" t="s">
        <v>203</v>
      </c>
      <c r="E58" s="207" t="s">
        <v>230</v>
      </c>
      <c r="F58" s="105"/>
      <c r="G58" s="105"/>
      <c r="H58" s="105"/>
      <c r="I58" s="105"/>
      <c r="J58" s="210"/>
      <c r="K58" s="105"/>
      <c r="L58" s="95"/>
      <c r="M58" s="99" t="s">
        <v>229</v>
      </c>
      <c r="N58" s="297">
        <v>44972</v>
      </c>
      <c r="O58" s="289">
        <v>44979</v>
      </c>
      <c r="P58" s="214" t="s">
        <v>39</v>
      </c>
      <c r="Q58" s="93"/>
      <c r="R58" s="93"/>
    </row>
    <row r="59" spans="1:18" ht="31.5" x14ac:dyDescent="0.25">
      <c r="A59" s="295"/>
      <c r="B59" s="92">
        <v>5</v>
      </c>
      <c r="C59" s="236" t="s">
        <v>205</v>
      </c>
      <c r="D59" s="207" t="s">
        <v>203</v>
      </c>
      <c r="E59" s="207" t="s">
        <v>202</v>
      </c>
      <c r="F59" s="235"/>
      <c r="G59" s="235"/>
      <c r="H59" s="235"/>
      <c r="I59" s="235"/>
      <c r="J59" s="235"/>
      <c r="K59" s="235"/>
      <c r="L59" s="235"/>
      <c r="M59" s="207" t="s">
        <v>204</v>
      </c>
      <c r="N59" s="298"/>
      <c r="O59" s="291"/>
      <c r="P59" s="214" t="s">
        <v>39</v>
      </c>
      <c r="Q59" s="93"/>
      <c r="R59" s="93"/>
    </row>
    <row r="60" spans="1:18" s="6" customFormat="1" ht="31.5" x14ac:dyDescent="0.25">
      <c r="A60" s="295"/>
      <c r="B60" s="92">
        <v>6</v>
      </c>
      <c r="C60" s="236" t="s">
        <v>205</v>
      </c>
      <c r="D60" s="207" t="s">
        <v>203</v>
      </c>
      <c r="E60" s="207" t="s">
        <v>206</v>
      </c>
      <c r="F60" s="209"/>
      <c r="G60" s="209"/>
      <c r="H60" s="209"/>
      <c r="I60" s="209"/>
      <c r="J60" s="209"/>
      <c r="K60" s="209"/>
      <c r="L60" s="209"/>
      <c r="M60" s="207" t="s">
        <v>207</v>
      </c>
      <c r="N60" s="296">
        <v>44972</v>
      </c>
      <c r="O60" s="291"/>
      <c r="P60" s="214" t="s">
        <v>39</v>
      </c>
      <c r="Q60" s="106"/>
      <c r="R60" s="106"/>
    </row>
    <row r="61" spans="1:18" s="6" customFormat="1" ht="31.5" x14ac:dyDescent="0.25">
      <c r="A61" s="295"/>
      <c r="B61" s="92">
        <v>7</v>
      </c>
      <c r="C61" s="236" t="s">
        <v>205</v>
      </c>
      <c r="D61" s="207" t="s">
        <v>203</v>
      </c>
      <c r="E61" s="207" t="s">
        <v>209</v>
      </c>
      <c r="F61" s="209"/>
      <c r="G61" s="209"/>
      <c r="H61" s="209"/>
      <c r="I61" s="209"/>
      <c r="J61" s="209"/>
      <c r="K61" s="209"/>
      <c r="L61" s="209"/>
      <c r="M61" s="207" t="s">
        <v>208</v>
      </c>
      <c r="N61" s="296"/>
      <c r="O61" s="291"/>
      <c r="P61" s="214" t="s">
        <v>39</v>
      </c>
      <c r="Q61" s="106"/>
      <c r="R61" s="106"/>
    </row>
    <row r="62" spans="1:18" s="6" customFormat="1" ht="31.5" x14ac:dyDescent="0.25">
      <c r="A62" s="295"/>
      <c r="B62" s="92">
        <v>8</v>
      </c>
      <c r="C62" s="236" t="s">
        <v>205</v>
      </c>
      <c r="D62" s="207" t="s">
        <v>203</v>
      </c>
      <c r="E62" s="207" t="s">
        <v>211</v>
      </c>
      <c r="F62" s="209"/>
      <c r="G62" s="209"/>
      <c r="H62" s="209"/>
      <c r="I62" s="209"/>
      <c r="J62" s="209"/>
      <c r="K62" s="209"/>
      <c r="L62" s="209"/>
      <c r="M62" s="207" t="s">
        <v>210</v>
      </c>
      <c r="N62" s="296"/>
      <c r="O62" s="291"/>
      <c r="P62" s="214" t="s">
        <v>39</v>
      </c>
      <c r="Q62" s="106"/>
      <c r="R62" s="106"/>
    </row>
    <row r="63" spans="1:18" s="6" customFormat="1" ht="47.25" x14ac:dyDescent="0.25">
      <c r="A63" s="295"/>
      <c r="B63" s="92">
        <v>9</v>
      </c>
      <c r="C63" s="236" t="s">
        <v>205</v>
      </c>
      <c r="D63" s="207" t="s">
        <v>203</v>
      </c>
      <c r="E63" s="207" t="s">
        <v>213</v>
      </c>
      <c r="F63" s="209"/>
      <c r="G63" s="209"/>
      <c r="H63" s="209"/>
      <c r="I63" s="209"/>
      <c r="J63" s="209"/>
      <c r="K63" s="209"/>
      <c r="L63" s="209"/>
      <c r="M63" s="207" t="s">
        <v>212</v>
      </c>
      <c r="N63" s="296"/>
      <c r="O63" s="291"/>
      <c r="P63" s="214" t="s">
        <v>39</v>
      </c>
      <c r="Q63" s="106"/>
      <c r="R63" s="106"/>
    </row>
    <row r="64" spans="1:18" s="6" customFormat="1" ht="78.75" x14ac:dyDescent="0.25">
      <c r="A64" s="295"/>
      <c r="B64" s="92">
        <v>10</v>
      </c>
      <c r="C64" s="247" t="s">
        <v>264</v>
      </c>
      <c r="D64" s="207" t="s">
        <v>265</v>
      </c>
      <c r="E64" s="207" t="s">
        <v>320</v>
      </c>
      <c r="F64" s="209"/>
      <c r="G64" s="209"/>
      <c r="H64" s="209"/>
      <c r="I64" s="209"/>
      <c r="J64" s="209"/>
      <c r="K64" s="209"/>
      <c r="L64" s="209"/>
      <c r="M64" s="207" t="s">
        <v>267</v>
      </c>
      <c r="N64" s="296"/>
      <c r="O64" s="291"/>
      <c r="P64" s="214" t="s">
        <v>39</v>
      </c>
      <c r="Q64" s="106"/>
      <c r="R64" s="106"/>
    </row>
    <row r="65" spans="1:18" s="6" customFormat="1" ht="63" x14ac:dyDescent="0.25">
      <c r="A65" s="295"/>
      <c r="B65" s="92">
        <v>11</v>
      </c>
      <c r="C65" s="247" t="s">
        <v>264</v>
      </c>
      <c r="D65" s="207" t="s">
        <v>265</v>
      </c>
      <c r="E65" s="207" t="s">
        <v>266</v>
      </c>
      <c r="F65" s="209"/>
      <c r="G65" s="209"/>
      <c r="H65" s="209"/>
      <c r="I65" s="209"/>
      <c r="J65" s="209"/>
      <c r="K65" s="209"/>
      <c r="L65" s="209"/>
      <c r="M65" s="207" t="s">
        <v>263</v>
      </c>
      <c r="N65" s="296"/>
      <c r="O65" s="291"/>
      <c r="P65" s="214" t="s">
        <v>39</v>
      </c>
      <c r="Q65" s="106"/>
      <c r="R65" s="106"/>
    </row>
    <row r="66" spans="1:18" s="6" customFormat="1" ht="47.25" x14ac:dyDescent="0.25">
      <c r="A66" s="295"/>
      <c r="B66" s="92">
        <v>12</v>
      </c>
      <c r="C66" s="247" t="s">
        <v>264</v>
      </c>
      <c r="D66" s="207" t="s">
        <v>265</v>
      </c>
      <c r="E66" s="207" t="s">
        <v>269</v>
      </c>
      <c r="F66" s="209"/>
      <c r="G66" s="209"/>
      <c r="H66" s="209"/>
      <c r="I66" s="209"/>
      <c r="J66" s="209"/>
      <c r="K66" s="209"/>
      <c r="L66" s="209"/>
      <c r="M66" s="207" t="s">
        <v>268</v>
      </c>
      <c r="N66" s="296"/>
      <c r="O66" s="291"/>
      <c r="P66" s="214" t="s">
        <v>39</v>
      </c>
      <c r="Q66" s="106"/>
      <c r="R66" s="106"/>
    </row>
    <row r="67" spans="1:18" s="6" customFormat="1" ht="63" x14ac:dyDescent="0.25">
      <c r="A67" s="295"/>
      <c r="B67" s="92">
        <v>13</v>
      </c>
      <c r="C67" s="247" t="s">
        <v>264</v>
      </c>
      <c r="D67" s="207" t="s">
        <v>265</v>
      </c>
      <c r="E67" s="207" t="s">
        <v>271</v>
      </c>
      <c r="F67" s="209"/>
      <c r="G67" s="209"/>
      <c r="H67" s="209"/>
      <c r="I67" s="209"/>
      <c r="J67" s="209"/>
      <c r="K67" s="209"/>
      <c r="L67" s="209"/>
      <c r="M67" s="207" t="s">
        <v>270</v>
      </c>
      <c r="N67" s="296"/>
      <c r="O67" s="291"/>
      <c r="P67" s="214" t="s">
        <v>39</v>
      </c>
      <c r="Q67" s="106"/>
      <c r="R67" s="106"/>
    </row>
    <row r="68" spans="1:18" s="6" customFormat="1" ht="47.25" x14ac:dyDescent="0.25">
      <c r="A68" s="295"/>
      <c r="B68" s="92">
        <v>14</v>
      </c>
      <c r="C68" s="247" t="s">
        <v>264</v>
      </c>
      <c r="D68" s="207" t="s">
        <v>265</v>
      </c>
      <c r="E68" s="207" t="s">
        <v>273</v>
      </c>
      <c r="F68" s="209"/>
      <c r="G68" s="209"/>
      <c r="H68" s="209"/>
      <c r="I68" s="209"/>
      <c r="J68" s="209"/>
      <c r="K68" s="209"/>
      <c r="L68" s="209"/>
      <c r="M68" s="207" t="s">
        <v>272</v>
      </c>
      <c r="N68" s="296"/>
      <c r="O68" s="290"/>
      <c r="P68" s="214" t="s">
        <v>39</v>
      </c>
      <c r="Q68" s="107"/>
      <c r="R68" s="107"/>
    </row>
    <row r="69" spans="1:18" thickBot="1" x14ac:dyDescent="0.3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3"/>
    </row>
    <row r="70" spans="1:18" s="27" customFormat="1" ht="95.25" thickTop="1" x14ac:dyDescent="0.25">
      <c r="A70" s="4"/>
      <c r="B70" s="4" t="s">
        <v>12</v>
      </c>
      <c r="C70" s="91" t="s">
        <v>11</v>
      </c>
      <c r="D70" s="91" t="s">
        <v>157</v>
      </c>
      <c r="E70" s="29" t="s">
        <v>2</v>
      </c>
      <c r="F70" s="4" t="s">
        <v>6</v>
      </c>
      <c r="G70" s="4" t="s">
        <v>7</v>
      </c>
      <c r="H70" s="5" t="s">
        <v>16</v>
      </c>
      <c r="I70" s="5" t="s">
        <v>8</v>
      </c>
      <c r="J70" s="4" t="s">
        <v>9</v>
      </c>
      <c r="K70" s="5" t="s">
        <v>10</v>
      </c>
      <c r="L70" s="5" t="s">
        <v>13</v>
      </c>
      <c r="M70" s="91" t="s">
        <v>15</v>
      </c>
      <c r="N70" s="5" t="s">
        <v>4</v>
      </c>
      <c r="O70" s="5" t="s">
        <v>5</v>
      </c>
      <c r="P70" s="5" t="s">
        <v>17</v>
      </c>
      <c r="Q70" s="5" t="s">
        <v>3</v>
      </c>
      <c r="R70" s="5" t="s">
        <v>17</v>
      </c>
    </row>
    <row r="71" spans="1:18" s="6" customFormat="1" ht="44.25" customHeight="1" x14ac:dyDescent="0.25">
      <c r="A71" s="331" t="s">
        <v>0</v>
      </c>
      <c r="B71" s="206">
        <v>1</v>
      </c>
      <c r="C71" s="221" t="s">
        <v>173</v>
      </c>
      <c r="D71" s="221" t="s">
        <v>175</v>
      </c>
      <c r="E71" s="221" t="s">
        <v>172</v>
      </c>
      <c r="F71" s="228"/>
      <c r="G71" s="103"/>
      <c r="H71" s="103"/>
      <c r="I71" s="222"/>
      <c r="J71" s="204"/>
      <c r="K71" s="204"/>
      <c r="L71" s="204"/>
      <c r="M71" s="229" t="s">
        <v>174</v>
      </c>
      <c r="N71" s="224">
        <v>44972</v>
      </c>
      <c r="O71" s="333">
        <v>44981</v>
      </c>
      <c r="P71" s="214" t="s">
        <v>39</v>
      </c>
      <c r="Q71" s="90"/>
      <c r="R71" s="2"/>
    </row>
    <row r="72" spans="1:18" s="6" customFormat="1" ht="63" x14ac:dyDescent="0.25">
      <c r="A72" s="332"/>
      <c r="B72" s="206">
        <v>2</v>
      </c>
      <c r="C72" s="221" t="s">
        <v>173</v>
      </c>
      <c r="D72" s="221" t="s">
        <v>175</v>
      </c>
      <c r="E72" s="221" t="s">
        <v>177</v>
      </c>
      <c r="F72" s="228"/>
      <c r="G72" s="103"/>
      <c r="H72" s="103"/>
      <c r="I72" s="222"/>
      <c r="J72" s="204"/>
      <c r="K72" s="204"/>
      <c r="L72" s="204"/>
      <c r="M72" s="229" t="s">
        <v>176</v>
      </c>
      <c r="N72" s="224">
        <v>44972</v>
      </c>
      <c r="O72" s="334"/>
      <c r="P72" s="214" t="s">
        <v>39</v>
      </c>
      <c r="Q72" s="90"/>
      <c r="R72" s="2"/>
    </row>
    <row r="73" spans="1:18" s="6" customFormat="1" ht="63" x14ac:dyDescent="0.25">
      <c r="A73" s="332"/>
      <c r="B73" s="206">
        <v>3</v>
      </c>
      <c r="C73" s="221" t="s">
        <v>173</v>
      </c>
      <c r="D73" s="221" t="s">
        <v>175</v>
      </c>
      <c r="E73" s="221" t="s">
        <v>179</v>
      </c>
      <c r="F73" s="228"/>
      <c r="G73" s="103"/>
      <c r="H73" s="103"/>
      <c r="I73" s="222"/>
      <c r="J73" s="204"/>
      <c r="K73" s="204"/>
      <c r="L73" s="204"/>
      <c r="M73" s="229" t="s">
        <v>178</v>
      </c>
      <c r="N73" s="224">
        <v>44972</v>
      </c>
      <c r="O73" s="334"/>
      <c r="P73" s="214" t="s">
        <v>39</v>
      </c>
      <c r="Q73" s="90"/>
      <c r="R73" s="2"/>
    </row>
    <row r="74" spans="1:18" s="6" customFormat="1" ht="63" x14ac:dyDescent="0.25">
      <c r="A74" s="332"/>
      <c r="B74" s="206">
        <v>4</v>
      </c>
      <c r="C74" s="221" t="s">
        <v>173</v>
      </c>
      <c r="D74" s="221" t="s">
        <v>175</v>
      </c>
      <c r="E74" s="221" t="s">
        <v>181</v>
      </c>
      <c r="F74" s="228"/>
      <c r="G74" s="103"/>
      <c r="H74" s="103"/>
      <c r="I74" s="222"/>
      <c r="J74" s="204"/>
      <c r="K74" s="204"/>
      <c r="L74" s="204"/>
      <c r="M74" s="229" t="s">
        <v>180</v>
      </c>
      <c r="N74" s="224">
        <v>44972</v>
      </c>
      <c r="O74" s="334"/>
      <c r="P74" s="214" t="s">
        <v>39</v>
      </c>
      <c r="Q74" s="90"/>
      <c r="R74" s="2"/>
    </row>
    <row r="75" spans="1:18" s="6" customFormat="1" ht="63" x14ac:dyDescent="0.25">
      <c r="A75" s="332"/>
      <c r="B75" s="206">
        <v>5</v>
      </c>
      <c r="C75" s="221" t="s">
        <v>173</v>
      </c>
      <c r="D75" s="221" t="s">
        <v>175</v>
      </c>
      <c r="E75" s="221" t="s">
        <v>183</v>
      </c>
      <c r="F75" s="230"/>
      <c r="G75" s="204"/>
      <c r="H75" s="204"/>
      <c r="I75" s="222"/>
      <c r="J75" s="204"/>
      <c r="K75" s="204"/>
      <c r="L75" s="204"/>
      <c r="M75" s="229" t="s">
        <v>182</v>
      </c>
      <c r="N75" s="224">
        <v>44972</v>
      </c>
      <c r="O75" s="334"/>
      <c r="P75" s="214" t="s">
        <v>39</v>
      </c>
      <c r="Q75" s="90"/>
      <c r="R75" s="2"/>
    </row>
    <row r="76" spans="1:18" s="6" customFormat="1" ht="63" x14ac:dyDescent="0.25">
      <c r="A76" s="332"/>
      <c r="B76" s="206">
        <v>6</v>
      </c>
      <c r="C76" s="221" t="s">
        <v>173</v>
      </c>
      <c r="D76" s="221" t="s">
        <v>175</v>
      </c>
      <c r="E76" s="221" t="s">
        <v>184</v>
      </c>
      <c r="F76" s="231"/>
      <c r="G76" s="232"/>
      <c r="H76" s="232"/>
      <c r="I76" s="225"/>
      <c r="J76" s="232"/>
      <c r="K76" s="232"/>
      <c r="L76" s="232"/>
      <c r="M76" s="233" t="s">
        <v>185</v>
      </c>
      <c r="N76" s="224">
        <v>44972</v>
      </c>
      <c r="O76" s="335"/>
      <c r="P76" s="214" t="s">
        <v>39</v>
      </c>
      <c r="Q76" s="88"/>
      <c r="R76" s="87"/>
    </row>
    <row r="77" spans="1:18" s="6" customFormat="1" ht="78.75" x14ac:dyDescent="0.25">
      <c r="A77" s="332"/>
      <c r="B77" s="96">
        <v>7</v>
      </c>
      <c r="C77" s="221" t="s">
        <v>173</v>
      </c>
      <c r="D77" s="221" t="s">
        <v>175</v>
      </c>
      <c r="E77" s="221" t="s">
        <v>189</v>
      </c>
      <c r="F77" s="204"/>
      <c r="G77" s="204"/>
      <c r="H77" s="204"/>
      <c r="I77" s="222"/>
      <c r="J77" s="204"/>
      <c r="K77" s="204"/>
      <c r="L77" s="204"/>
      <c r="M77" s="226" t="s">
        <v>188</v>
      </c>
      <c r="N77" s="224">
        <v>44972</v>
      </c>
      <c r="O77" s="333">
        <v>44981</v>
      </c>
      <c r="P77" s="214" t="s">
        <v>39</v>
      </c>
      <c r="Q77" s="2"/>
      <c r="R77" s="2"/>
    </row>
    <row r="78" spans="1:18" ht="63" x14ac:dyDescent="0.25">
      <c r="A78" s="332"/>
      <c r="B78" s="96">
        <v>8</v>
      </c>
      <c r="C78" s="221" t="s">
        <v>173</v>
      </c>
      <c r="D78" s="221" t="s">
        <v>175</v>
      </c>
      <c r="E78" s="221" t="s">
        <v>191</v>
      </c>
      <c r="F78" s="223"/>
      <c r="G78" s="223"/>
      <c r="H78" s="223"/>
      <c r="I78" s="222"/>
      <c r="J78" s="223"/>
      <c r="K78" s="223"/>
      <c r="L78" s="223"/>
      <c r="M78" s="226" t="s">
        <v>190</v>
      </c>
      <c r="N78" s="224">
        <v>44972</v>
      </c>
      <c r="O78" s="334"/>
      <c r="P78" s="214" t="s">
        <v>39</v>
      </c>
      <c r="Q78" s="11"/>
      <c r="R78" s="11"/>
    </row>
    <row r="79" spans="1:18" ht="94.5" x14ac:dyDescent="0.25">
      <c r="A79" s="332"/>
      <c r="B79" s="96">
        <v>9</v>
      </c>
      <c r="C79" s="221" t="s">
        <v>173</v>
      </c>
      <c r="D79" s="221" t="s">
        <v>175</v>
      </c>
      <c r="E79" s="221" t="s">
        <v>193</v>
      </c>
      <c r="F79" s="108"/>
      <c r="G79" s="108"/>
      <c r="H79" s="108"/>
      <c r="I79" s="97"/>
      <c r="J79" s="108"/>
      <c r="K79" s="108"/>
      <c r="L79" s="108"/>
      <c r="M79" s="226" t="s">
        <v>192</v>
      </c>
      <c r="N79" s="224">
        <v>44972</v>
      </c>
      <c r="O79" s="334"/>
      <c r="P79" s="214" t="s">
        <v>39</v>
      </c>
      <c r="Q79" s="11"/>
      <c r="R79" s="11"/>
    </row>
    <row r="80" spans="1:18" ht="63" x14ac:dyDescent="0.25">
      <c r="A80" s="332"/>
      <c r="B80" s="96">
        <v>10</v>
      </c>
      <c r="C80" s="221" t="s">
        <v>173</v>
      </c>
      <c r="D80" s="221" t="s">
        <v>175</v>
      </c>
      <c r="E80" s="221" t="s">
        <v>194</v>
      </c>
      <c r="F80" s="108"/>
      <c r="G80" s="108"/>
      <c r="H80" s="108"/>
      <c r="I80" s="97"/>
      <c r="J80" s="108"/>
      <c r="K80" s="108"/>
      <c r="L80" s="108"/>
      <c r="M80" s="229" t="s">
        <v>198</v>
      </c>
      <c r="N80" s="224">
        <v>44972</v>
      </c>
      <c r="O80" s="334"/>
      <c r="P80" s="214" t="s">
        <v>39</v>
      </c>
      <c r="Q80" s="11"/>
      <c r="R80" s="11"/>
    </row>
    <row r="81" spans="1:18" ht="78.75" x14ac:dyDescent="0.25">
      <c r="A81" s="332"/>
      <c r="B81" s="96">
        <v>11</v>
      </c>
      <c r="C81" s="221" t="s">
        <v>173</v>
      </c>
      <c r="D81" s="221" t="s">
        <v>175</v>
      </c>
      <c r="E81" s="221" t="s">
        <v>195</v>
      </c>
      <c r="F81" s="108"/>
      <c r="G81" s="108"/>
      <c r="H81" s="108"/>
      <c r="I81" s="97"/>
      <c r="J81" s="108"/>
      <c r="K81" s="108"/>
      <c r="L81" s="108"/>
      <c r="M81" s="227" t="s">
        <v>199</v>
      </c>
      <c r="N81" s="224">
        <v>44972</v>
      </c>
      <c r="O81" s="335"/>
      <c r="P81" s="214" t="s">
        <v>39</v>
      </c>
      <c r="Q81" s="20"/>
    </row>
    <row r="82" spans="1:18" ht="63" x14ac:dyDescent="0.25">
      <c r="A82" s="332"/>
      <c r="B82" s="96">
        <v>12</v>
      </c>
      <c r="C82" s="221" t="s">
        <v>173</v>
      </c>
      <c r="D82" s="221" t="s">
        <v>175</v>
      </c>
      <c r="E82" s="221" t="s">
        <v>196</v>
      </c>
      <c r="F82" s="108"/>
      <c r="G82" s="108"/>
      <c r="H82" s="108"/>
      <c r="I82" s="97"/>
      <c r="J82" s="108"/>
      <c r="K82" s="108"/>
      <c r="L82" s="234"/>
      <c r="M82" s="229" t="s">
        <v>200</v>
      </c>
      <c r="N82" s="224">
        <v>44972</v>
      </c>
      <c r="O82" s="333">
        <v>44981</v>
      </c>
      <c r="P82" s="214" t="s">
        <v>39</v>
      </c>
      <c r="Q82" s="20"/>
    </row>
    <row r="83" spans="1:18" ht="63" x14ac:dyDescent="0.25">
      <c r="A83" s="332"/>
      <c r="B83" s="96">
        <v>13</v>
      </c>
      <c r="C83" s="221" t="s">
        <v>173</v>
      </c>
      <c r="D83" s="221" t="s">
        <v>175</v>
      </c>
      <c r="E83" s="221" t="s">
        <v>197</v>
      </c>
      <c r="F83" s="108"/>
      <c r="G83" s="108"/>
      <c r="H83" s="108"/>
      <c r="I83" s="97"/>
      <c r="J83" s="108"/>
      <c r="K83" s="108"/>
      <c r="L83" s="234"/>
      <c r="M83" s="229" t="s">
        <v>201</v>
      </c>
      <c r="N83" s="224">
        <v>44972</v>
      </c>
      <c r="O83" s="334"/>
      <c r="P83" s="214" t="s">
        <v>39</v>
      </c>
      <c r="Q83" s="20"/>
    </row>
    <row r="84" spans="1:18" ht="63" x14ac:dyDescent="0.25">
      <c r="A84" s="332"/>
      <c r="B84" s="96">
        <v>14</v>
      </c>
      <c r="C84" s="229" t="s">
        <v>232</v>
      </c>
      <c r="D84" s="245" t="s">
        <v>203</v>
      </c>
      <c r="E84" s="244" t="s">
        <v>233</v>
      </c>
      <c r="F84" s="244"/>
      <c r="G84" s="244"/>
      <c r="H84" s="244"/>
      <c r="I84" s="221"/>
      <c r="J84" s="244"/>
      <c r="K84" s="244"/>
      <c r="L84" s="244"/>
      <c r="M84" s="229" t="s">
        <v>231</v>
      </c>
      <c r="N84" s="224">
        <v>44972</v>
      </c>
      <c r="O84" s="334"/>
      <c r="P84" s="214" t="s">
        <v>39</v>
      </c>
      <c r="Q84" s="20"/>
    </row>
    <row r="85" spans="1:18" ht="53.25" customHeight="1" x14ac:dyDescent="0.25">
      <c r="A85" s="332"/>
      <c r="B85" s="96">
        <v>15</v>
      </c>
      <c r="C85" s="229" t="s">
        <v>232</v>
      </c>
      <c r="D85" s="245" t="s">
        <v>203</v>
      </c>
      <c r="E85" s="244" t="s">
        <v>235</v>
      </c>
      <c r="F85" s="244"/>
      <c r="G85" s="244"/>
      <c r="H85" s="244"/>
      <c r="I85" s="226"/>
      <c r="J85" s="244"/>
      <c r="K85" s="244"/>
      <c r="L85" s="244"/>
      <c r="M85" s="229" t="s">
        <v>234</v>
      </c>
      <c r="N85" s="224">
        <v>44972</v>
      </c>
      <c r="O85" s="335"/>
      <c r="P85" s="214" t="s">
        <v>39</v>
      </c>
      <c r="Q85" s="20"/>
    </row>
    <row r="86" spans="1:18" ht="16.5" thickBot="1" x14ac:dyDescent="0.3">
      <c r="A86" s="86" t="s">
        <v>14</v>
      </c>
      <c r="B86" s="86">
        <v>42</v>
      </c>
      <c r="C86" s="22"/>
      <c r="D86" s="22"/>
      <c r="E86" s="23"/>
      <c r="F86" s="22"/>
      <c r="G86" s="22"/>
      <c r="H86" s="22"/>
      <c r="I86" s="22"/>
      <c r="J86" s="22"/>
      <c r="K86" s="22"/>
      <c r="L86" s="22"/>
      <c r="M86" s="24"/>
      <c r="N86" s="22"/>
      <c r="O86" s="25"/>
      <c r="P86" s="25"/>
      <c r="Q86" s="22"/>
      <c r="R86" s="22"/>
    </row>
    <row r="87" spans="1:18" ht="16.5" thickTop="1" x14ac:dyDescent="0.25"/>
    <row r="90" spans="1:18" x14ac:dyDescent="0.25">
      <c r="A90" s="283" t="s">
        <v>317</v>
      </c>
      <c r="B90" s="284"/>
      <c r="C90" s="284"/>
      <c r="D90" s="284"/>
      <c r="E90" s="284"/>
      <c r="F90" s="284"/>
      <c r="G90" s="284"/>
      <c r="H90" s="284"/>
      <c r="I90" s="284"/>
      <c r="J90" s="284"/>
      <c r="K90" s="285"/>
    </row>
    <row r="91" spans="1:18" s="20" customFormat="1" x14ac:dyDescent="0.25">
      <c r="A91" s="30" t="s">
        <v>18</v>
      </c>
      <c r="B91" s="88"/>
      <c r="C91" s="29" t="s">
        <v>19</v>
      </c>
      <c r="D91" s="29"/>
      <c r="E91" s="29" t="s">
        <v>20</v>
      </c>
      <c r="F91" s="13" t="s">
        <v>21</v>
      </c>
      <c r="G91" s="30"/>
      <c r="H91" s="31" t="s">
        <v>22</v>
      </c>
      <c r="I91" s="30"/>
      <c r="J91" s="31" t="s">
        <v>23</v>
      </c>
      <c r="K91" s="37" t="s">
        <v>25</v>
      </c>
      <c r="N91" s="286" t="s">
        <v>33</v>
      </c>
      <c r="O91" s="287"/>
      <c r="P91" s="287"/>
      <c r="Q91" s="288"/>
    </row>
    <row r="92" spans="1:18" x14ac:dyDescent="0.25">
      <c r="A92" s="33" t="s">
        <v>35</v>
      </c>
      <c r="B92" s="89"/>
      <c r="C92" s="76">
        <v>14</v>
      </c>
      <c r="D92" s="76"/>
      <c r="E92" s="109">
        <v>14</v>
      </c>
      <c r="F92" s="35"/>
      <c r="G92" s="36"/>
      <c r="H92" s="34"/>
      <c r="I92" s="36"/>
      <c r="J92" s="32">
        <f>E92+F92+H92</f>
        <v>14</v>
      </c>
      <c r="K92" s="38">
        <f>C92-J92</f>
        <v>0</v>
      </c>
      <c r="M92" s="44"/>
      <c r="N92" s="48" t="s">
        <v>31</v>
      </c>
      <c r="O92" s="43"/>
      <c r="P92" s="49" t="s">
        <v>32</v>
      </c>
      <c r="Q92" s="41" t="s">
        <v>27</v>
      </c>
    </row>
    <row r="93" spans="1:18" x14ac:dyDescent="0.25">
      <c r="A93" s="33" t="s">
        <v>37</v>
      </c>
      <c r="B93" s="89"/>
      <c r="C93" s="76">
        <v>0</v>
      </c>
      <c r="D93" s="76"/>
      <c r="E93" s="109">
        <v>0</v>
      </c>
      <c r="F93" s="35"/>
      <c r="G93" s="36"/>
      <c r="H93" s="34"/>
      <c r="I93" s="36"/>
      <c r="J93" s="32">
        <f t="shared" ref="J93:J97" si="0">E93+F93+H93</f>
        <v>0</v>
      </c>
      <c r="K93" s="38">
        <f t="shared" ref="K93:K97" si="1">C93-J93</f>
        <v>0</v>
      </c>
      <c r="M93" s="44"/>
      <c r="N93" s="59"/>
      <c r="O93" s="32"/>
      <c r="P93" s="60"/>
      <c r="Q93" s="35"/>
    </row>
    <row r="94" spans="1:18" x14ac:dyDescent="0.25">
      <c r="A94" s="33" t="s">
        <v>36</v>
      </c>
      <c r="B94" s="89"/>
      <c r="C94" s="76">
        <v>14</v>
      </c>
      <c r="D94" s="76"/>
      <c r="E94" s="109">
        <v>14</v>
      </c>
      <c r="F94" s="35"/>
      <c r="G94" s="36"/>
      <c r="H94" s="34"/>
      <c r="I94" s="36"/>
      <c r="J94" s="32">
        <f t="shared" si="0"/>
        <v>14</v>
      </c>
      <c r="K94" s="38">
        <f t="shared" si="1"/>
        <v>0</v>
      </c>
      <c r="M94" s="44"/>
      <c r="N94" s="59"/>
      <c r="O94" s="32"/>
      <c r="P94" s="60"/>
      <c r="Q94" s="35"/>
    </row>
    <row r="95" spans="1:18" x14ac:dyDescent="0.25">
      <c r="A95" s="33" t="s">
        <v>1</v>
      </c>
      <c r="B95" s="89"/>
      <c r="C95" s="76">
        <v>13</v>
      </c>
      <c r="D95" s="76"/>
      <c r="E95" s="109">
        <v>13</v>
      </c>
      <c r="F95" s="35"/>
      <c r="G95" s="36"/>
      <c r="H95" s="34"/>
      <c r="I95" s="36"/>
      <c r="J95" s="32">
        <f t="shared" si="0"/>
        <v>13</v>
      </c>
      <c r="K95" s="38">
        <f t="shared" si="1"/>
        <v>0</v>
      </c>
      <c r="M95" s="44"/>
      <c r="N95" s="36" t="s">
        <v>28</v>
      </c>
      <c r="O95" s="45"/>
      <c r="P95" s="46">
        <f>E98</f>
        <v>70</v>
      </c>
      <c r="Q95" s="47">
        <f>(P95/$P$98)*100</f>
        <v>100</v>
      </c>
    </row>
    <row r="96" spans="1:18" x14ac:dyDescent="0.25">
      <c r="A96" s="33" t="s">
        <v>38</v>
      </c>
      <c r="B96" s="89"/>
      <c r="C96" s="76">
        <v>14</v>
      </c>
      <c r="D96" s="76"/>
      <c r="E96" s="109">
        <v>14</v>
      </c>
      <c r="F96" s="35"/>
      <c r="G96" s="36"/>
      <c r="H96" s="34"/>
      <c r="I96" s="36"/>
      <c r="J96" s="32">
        <f t="shared" si="0"/>
        <v>14</v>
      </c>
      <c r="K96" s="38">
        <f t="shared" si="1"/>
        <v>0</v>
      </c>
      <c r="M96" s="44"/>
      <c r="N96" s="36" t="s">
        <v>29</v>
      </c>
      <c r="O96" s="45"/>
      <c r="P96" s="46">
        <f>F98</f>
        <v>0</v>
      </c>
      <c r="Q96" s="47">
        <f>(P96/$P$98)*100</f>
        <v>0</v>
      </c>
    </row>
    <row r="97" spans="1:17" x14ac:dyDescent="0.25">
      <c r="A97" s="33" t="s">
        <v>0</v>
      </c>
      <c r="B97" s="89"/>
      <c r="C97" s="76">
        <v>15</v>
      </c>
      <c r="D97" s="76"/>
      <c r="E97" s="109">
        <v>15</v>
      </c>
      <c r="F97" s="35"/>
      <c r="G97" s="36"/>
      <c r="H97" s="34"/>
      <c r="I97" s="36"/>
      <c r="J97" s="32">
        <f t="shared" si="0"/>
        <v>15</v>
      </c>
      <c r="K97" s="38">
        <f t="shared" si="1"/>
        <v>0</v>
      </c>
      <c r="M97" s="44"/>
      <c r="N97" s="36" t="s">
        <v>30</v>
      </c>
      <c r="O97" s="45"/>
      <c r="P97" s="46">
        <f>H98</f>
        <v>0</v>
      </c>
      <c r="Q97" s="47">
        <f>(P97/$P$98)*100</f>
        <v>0</v>
      </c>
    </row>
    <row r="98" spans="1:17" x14ac:dyDescent="0.25">
      <c r="A98" s="39" t="s">
        <v>24</v>
      </c>
      <c r="B98" s="90"/>
      <c r="C98" s="11">
        <f>SUM(C92:C97)</f>
        <v>70</v>
      </c>
      <c r="D98" s="11"/>
      <c r="E98" s="11">
        <f>SUM(E92:E97)</f>
        <v>70</v>
      </c>
      <c r="F98" s="41">
        <f>SUM(F92:F97)</f>
        <v>0</v>
      </c>
      <c r="G98" s="42"/>
      <c r="H98" s="40">
        <f>SUM(H92:H97)</f>
        <v>0</v>
      </c>
      <c r="I98" s="42"/>
      <c r="J98" s="43">
        <f>SUM(J92:J97)</f>
        <v>70</v>
      </c>
      <c r="K98" s="41">
        <f>SUM(K92:K97)</f>
        <v>0</v>
      </c>
      <c r="M98" s="44"/>
      <c r="N98" s="39" t="s">
        <v>26</v>
      </c>
      <c r="O98" s="40"/>
      <c r="P98" s="2">
        <f>SUM(P95:P97)</f>
        <v>70</v>
      </c>
      <c r="Q98" s="50">
        <f>(P98/$P$98)*100</f>
        <v>100</v>
      </c>
    </row>
    <row r="100" spans="1:17" x14ac:dyDescent="0.25">
      <c r="A100" s="283" t="s">
        <v>353</v>
      </c>
      <c r="B100" s="284"/>
      <c r="C100" s="284"/>
      <c r="D100" s="284"/>
      <c r="E100" s="284"/>
      <c r="F100" s="284"/>
      <c r="G100" s="284"/>
      <c r="H100" s="284"/>
      <c r="I100" s="284"/>
      <c r="J100" s="284"/>
      <c r="K100" s="285"/>
      <c r="N100" s="286" t="s">
        <v>34</v>
      </c>
      <c r="O100" s="287"/>
      <c r="P100" s="287"/>
      <c r="Q100" s="288"/>
    </row>
    <row r="101" spans="1:17" x14ac:dyDescent="0.25">
      <c r="A101" s="30" t="s">
        <v>18</v>
      </c>
      <c r="B101" s="88"/>
      <c r="C101" s="29" t="s">
        <v>19</v>
      </c>
      <c r="D101" s="29"/>
      <c r="E101" s="29" t="s">
        <v>20</v>
      </c>
      <c r="F101" s="13" t="s">
        <v>21</v>
      </c>
      <c r="G101" s="30"/>
      <c r="H101" s="31" t="s">
        <v>22</v>
      </c>
      <c r="I101" s="30"/>
      <c r="J101" s="31" t="s">
        <v>23</v>
      </c>
      <c r="K101" s="37" t="s">
        <v>25</v>
      </c>
      <c r="N101" s="48" t="s">
        <v>31</v>
      </c>
      <c r="O101" s="43"/>
      <c r="P101" s="49" t="s">
        <v>32</v>
      </c>
      <c r="Q101" s="41" t="s">
        <v>27</v>
      </c>
    </row>
    <row r="102" spans="1:17" x14ac:dyDescent="0.25">
      <c r="A102" s="33" t="s">
        <v>35</v>
      </c>
      <c r="B102" s="89"/>
      <c r="C102" s="76">
        <f>SUM(janeiro!C78+fevereiro!C92)</f>
        <v>14</v>
      </c>
      <c r="D102" s="76"/>
      <c r="E102" s="109">
        <f>SUM(janeiro!E78+E92)</f>
        <v>14</v>
      </c>
      <c r="F102" s="76">
        <f>SUM(janeiro!F78+fevereiro!F92)</f>
        <v>0</v>
      </c>
      <c r="G102" s="36"/>
      <c r="H102" s="32"/>
      <c r="I102" s="36"/>
      <c r="J102" s="32">
        <f>E102+F102+H102</f>
        <v>14</v>
      </c>
      <c r="K102" s="38">
        <f>C102-J102</f>
        <v>0</v>
      </c>
      <c r="N102" s="36" t="s">
        <v>28</v>
      </c>
      <c r="O102" s="45"/>
      <c r="P102" s="46">
        <f>E108</f>
        <v>154</v>
      </c>
      <c r="Q102" s="47">
        <f>(P102/$P$98)*100</f>
        <v>220.00000000000003</v>
      </c>
    </row>
    <row r="103" spans="1:17" x14ac:dyDescent="0.25">
      <c r="A103" s="33" t="s">
        <v>37</v>
      </c>
      <c r="B103" s="89"/>
      <c r="C103" s="76">
        <v>0</v>
      </c>
      <c r="D103" s="76"/>
      <c r="E103" s="109">
        <f>SUM(janeiro!E79+E93)</f>
        <v>0</v>
      </c>
      <c r="F103" s="76">
        <f>SUM(janeiro!F79+fevereiro!F93)</f>
        <v>0</v>
      </c>
      <c r="G103" s="36"/>
      <c r="H103" s="34"/>
      <c r="I103" s="36"/>
      <c r="J103" s="32">
        <f>E103+F103+H103</f>
        <v>0</v>
      </c>
      <c r="K103" s="38">
        <f>C103-J103</f>
        <v>0</v>
      </c>
      <c r="N103" s="36" t="s">
        <v>29</v>
      </c>
      <c r="O103" s="45"/>
      <c r="P103" s="46">
        <f>F108</f>
        <v>4</v>
      </c>
      <c r="Q103" s="47">
        <f>(P103/$P$98)*100</f>
        <v>5.7142857142857144</v>
      </c>
    </row>
    <row r="104" spans="1:17" x14ac:dyDescent="0.25">
      <c r="A104" s="33" t="s">
        <v>36</v>
      </c>
      <c r="B104" s="89"/>
      <c r="C104" s="76">
        <f>SUM(janeiro!C80+fevereiro!C94)</f>
        <v>27</v>
      </c>
      <c r="D104" s="76"/>
      <c r="E104" s="109">
        <f>SUM(janeiro!E80+fevereiro!E94)</f>
        <v>27</v>
      </c>
      <c r="F104" s="76">
        <f>SUM(janeiro!F80+fevereiro!F94)</f>
        <v>0</v>
      </c>
      <c r="G104" s="36"/>
      <c r="H104" s="34"/>
      <c r="I104" s="36"/>
      <c r="J104" s="32">
        <f>E104+F104+H104</f>
        <v>27</v>
      </c>
      <c r="K104" s="38">
        <f>C104-J104</f>
        <v>0</v>
      </c>
      <c r="N104" s="36" t="s">
        <v>30</v>
      </c>
      <c r="O104" s="45"/>
      <c r="P104" s="46">
        <f>H108</f>
        <v>0</v>
      </c>
      <c r="Q104" s="47">
        <f>(P104/$P$98)*100</f>
        <v>0</v>
      </c>
    </row>
    <row r="105" spans="1:17" x14ac:dyDescent="0.25">
      <c r="A105" s="33" t="s">
        <v>1</v>
      </c>
      <c r="B105" s="89"/>
      <c r="C105" s="76">
        <f>SUM(janeiro!C81+fevereiro!C95)</f>
        <v>22</v>
      </c>
      <c r="D105" s="76"/>
      <c r="E105" s="109">
        <f>SUM(janeiro!E81+E95)</f>
        <v>20</v>
      </c>
      <c r="F105" s="76">
        <f>SUM(janeiro!F81+fevereiro!F95)</f>
        <v>2</v>
      </c>
      <c r="G105" s="36"/>
      <c r="H105" s="34"/>
      <c r="I105" s="36"/>
      <c r="J105" s="32">
        <f t="shared" ref="J105:J106" si="2">E105+F105+H105</f>
        <v>22</v>
      </c>
      <c r="K105" s="38">
        <f t="shared" ref="K105:K107" si="3">C105-J105</f>
        <v>0</v>
      </c>
      <c r="N105" s="36"/>
      <c r="O105" s="45"/>
      <c r="P105" s="46"/>
      <c r="Q105" s="47"/>
    </row>
    <row r="106" spans="1:17" x14ac:dyDescent="0.25">
      <c r="A106" s="33" t="s">
        <v>38</v>
      </c>
      <c r="B106" s="89"/>
      <c r="C106" s="76">
        <f>SUM(janeiro!C82+fevereiro!C96)</f>
        <v>23</v>
      </c>
      <c r="D106" s="76"/>
      <c r="E106" s="109">
        <f>SUM(janeiro!E82+E96)</f>
        <v>23</v>
      </c>
      <c r="F106" s="76">
        <f>SUM(janeiro!F82+fevereiro!F96)</f>
        <v>0</v>
      </c>
      <c r="G106" s="36"/>
      <c r="H106" s="34"/>
      <c r="I106" s="36"/>
      <c r="J106" s="32">
        <f t="shared" si="2"/>
        <v>23</v>
      </c>
      <c r="K106" s="38">
        <f t="shared" si="3"/>
        <v>0</v>
      </c>
      <c r="N106" s="36"/>
      <c r="O106" s="45"/>
      <c r="P106" s="46"/>
      <c r="Q106" s="47"/>
    </row>
    <row r="107" spans="1:17" x14ac:dyDescent="0.25">
      <c r="A107" s="33" t="s">
        <v>0</v>
      </c>
      <c r="B107" s="89"/>
      <c r="C107" s="76">
        <f>SUM(janeiro!C83+fevereiro!C97)</f>
        <v>28</v>
      </c>
      <c r="D107" s="76"/>
      <c r="E107" s="109">
        <f>SUM(janeiro!E83+E97)</f>
        <v>28</v>
      </c>
      <c r="F107" s="76">
        <f>SUM(janeiro!F83+fevereiro!F97)</f>
        <v>0</v>
      </c>
      <c r="G107" s="36"/>
      <c r="H107" s="34"/>
      <c r="I107" s="36"/>
      <c r="J107" s="32">
        <f>E107+F107+H107</f>
        <v>28</v>
      </c>
      <c r="K107" s="38">
        <f t="shared" si="3"/>
        <v>0</v>
      </c>
      <c r="N107" s="39" t="s">
        <v>26</v>
      </c>
      <c r="O107" s="40"/>
      <c r="P107" s="2">
        <f>SUM(P102:P104)</f>
        <v>158</v>
      </c>
      <c r="Q107" s="50">
        <f>(P107/$P$98)*100</f>
        <v>225.71428571428572</v>
      </c>
    </row>
    <row r="108" spans="1:17" x14ac:dyDescent="0.25">
      <c r="A108" s="39" t="s">
        <v>24</v>
      </c>
      <c r="B108" s="90"/>
      <c r="C108" s="11">
        <f>SUM(C102:C107)</f>
        <v>114</v>
      </c>
      <c r="D108" s="11"/>
      <c r="E108" s="11">
        <f>SUM(E102:E107)+janeiro!E74</f>
        <v>154</v>
      </c>
      <c r="F108" s="11">
        <f>SUM(F102:F107)+janeiro!F74</f>
        <v>4</v>
      </c>
      <c r="G108" s="42"/>
      <c r="H108" s="40">
        <f>SUM(H102:H107)</f>
        <v>0</v>
      </c>
      <c r="I108" s="42"/>
      <c r="J108" s="43">
        <f>SUM(J102:J107)</f>
        <v>114</v>
      </c>
      <c r="K108" s="41">
        <f>SUM(K102:K107)</f>
        <v>0</v>
      </c>
    </row>
  </sheetData>
  <mergeCells count="36">
    <mergeCell ref="A100:K100"/>
    <mergeCell ref="N100:Q100"/>
    <mergeCell ref="A90:K90"/>
    <mergeCell ref="N91:Q91"/>
    <mergeCell ref="A71:A85"/>
    <mergeCell ref="O71:O76"/>
    <mergeCell ref="O77:O81"/>
    <mergeCell ref="O82:O85"/>
    <mergeCell ref="A24:A34"/>
    <mergeCell ref="A38:R38"/>
    <mergeCell ref="A40:A52"/>
    <mergeCell ref="A53:R53"/>
    <mergeCell ref="O40:O52"/>
    <mergeCell ref="N40:N52"/>
    <mergeCell ref="N27:N28"/>
    <mergeCell ref="N29:N30"/>
    <mergeCell ref="N31:N37"/>
    <mergeCell ref="O24:O26"/>
    <mergeCell ref="O29:O34"/>
    <mergeCell ref="O35:O37"/>
    <mergeCell ref="N5:N10"/>
    <mergeCell ref="A1:R3"/>
    <mergeCell ref="A5:A18"/>
    <mergeCell ref="A20:A21"/>
    <mergeCell ref="A22:R22"/>
    <mergeCell ref="N11:N18"/>
    <mergeCell ref="C20:C21"/>
    <mergeCell ref="O5:O8"/>
    <mergeCell ref="O9:O13"/>
    <mergeCell ref="O14:O18"/>
    <mergeCell ref="O56:O57"/>
    <mergeCell ref="O58:O68"/>
    <mergeCell ref="A69:R69"/>
    <mergeCell ref="A55:A68"/>
    <mergeCell ref="N60:N68"/>
    <mergeCell ref="N58:N59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headerFooter>
    <oddFooter>Página &amp;P de &amp;N</oddFooter>
  </headerFooter>
  <rowBreaks count="1" manualBreakCount="1"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view="pageBreakPreview" topLeftCell="A26" zoomScale="77" zoomScaleNormal="60" zoomScaleSheetLayoutView="77" workbookViewId="0">
      <selection activeCell="C44" sqref="C44"/>
    </sheetView>
  </sheetViews>
  <sheetFormatPr defaultRowHeight="18.75" x14ac:dyDescent="0.3"/>
  <cols>
    <col min="1" max="1" width="31.7109375" style="138" customWidth="1"/>
    <col min="2" max="2" width="5.85546875" style="174" customWidth="1"/>
    <col min="3" max="3" width="28.85546875" style="138" customWidth="1"/>
    <col min="4" max="4" width="21" style="138" customWidth="1"/>
    <col min="5" max="5" width="16.28515625" style="174" bestFit="1" customWidth="1"/>
    <col min="6" max="6" width="29.42578125" style="114" customWidth="1"/>
    <col min="7" max="7" width="13.28515625" style="114" customWidth="1"/>
    <col min="8" max="8" width="16" style="114" customWidth="1"/>
    <col min="9" max="9" width="9" style="114" customWidth="1"/>
    <col min="10" max="10" width="16" style="138" customWidth="1"/>
    <col min="11" max="11" width="9" style="114" customWidth="1"/>
    <col min="12" max="12" width="19.42578125" style="114" customWidth="1"/>
    <col min="13" max="13" width="20.28515625" style="114" customWidth="1"/>
    <col min="14" max="14" width="36.5703125" style="138" customWidth="1"/>
    <col min="15" max="15" width="20.5703125" style="117" bestFit="1" customWidth="1"/>
    <col min="16" max="16" width="25.5703125" style="117" bestFit="1" customWidth="1"/>
    <col min="17" max="17" width="13.5703125" style="114" customWidth="1"/>
    <col min="18" max="18" width="23" style="138" customWidth="1"/>
    <col min="19" max="16384" width="9.140625" style="114"/>
  </cols>
  <sheetData>
    <row r="1" spans="1:18" ht="19.5" thickTop="1" x14ac:dyDescent="0.3">
      <c r="A1" s="264" t="s">
        <v>324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x14ac:dyDescent="0.3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18" s="117" customFormat="1" ht="75" x14ac:dyDescent="0.25">
      <c r="A4" s="115"/>
      <c r="B4" s="115" t="s">
        <v>12</v>
      </c>
      <c r="C4" s="116" t="s">
        <v>11</v>
      </c>
      <c r="D4" s="116" t="s">
        <v>66</v>
      </c>
      <c r="E4" s="115" t="s">
        <v>2</v>
      </c>
      <c r="F4" s="115" t="s">
        <v>6</v>
      </c>
      <c r="G4" s="115" t="s">
        <v>7</v>
      </c>
      <c r="H4" s="116" t="s">
        <v>16</v>
      </c>
      <c r="I4" s="116" t="s">
        <v>8</v>
      </c>
      <c r="J4" s="115" t="s">
        <v>9</v>
      </c>
      <c r="K4" s="116" t="s">
        <v>10</v>
      </c>
      <c r="L4" s="116" t="s">
        <v>13</v>
      </c>
      <c r="M4" s="116" t="s">
        <v>15</v>
      </c>
      <c r="N4" s="116" t="s">
        <v>4</v>
      </c>
      <c r="O4" s="116" t="s">
        <v>5</v>
      </c>
      <c r="P4" s="116" t="s">
        <v>17</v>
      </c>
      <c r="Q4" s="116" t="s">
        <v>3</v>
      </c>
      <c r="R4" s="116" t="s">
        <v>50</v>
      </c>
    </row>
    <row r="5" spans="1:18" x14ac:dyDescent="0.3">
      <c r="A5" s="344" t="s">
        <v>35</v>
      </c>
      <c r="B5" s="118">
        <v>1</v>
      </c>
      <c r="C5" s="119"/>
      <c r="D5" s="119"/>
      <c r="E5" s="118"/>
      <c r="F5" s="119"/>
      <c r="G5" s="120"/>
      <c r="H5" s="120"/>
      <c r="I5" s="120"/>
      <c r="J5" s="134"/>
      <c r="K5" s="120"/>
      <c r="L5" s="120"/>
      <c r="M5" s="121"/>
      <c r="N5" s="122"/>
      <c r="O5" s="122"/>
      <c r="P5" s="123"/>
      <c r="Q5" s="124"/>
      <c r="R5" s="124"/>
    </row>
    <row r="6" spans="1:18" x14ac:dyDescent="0.3">
      <c r="A6" s="344"/>
      <c r="B6" s="118">
        <v>2</v>
      </c>
      <c r="C6" s="119"/>
      <c r="D6" s="119"/>
      <c r="E6" s="118"/>
      <c r="F6" s="120"/>
      <c r="G6" s="120"/>
      <c r="H6" s="120"/>
      <c r="I6" s="120"/>
      <c r="J6" s="134"/>
      <c r="K6" s="120"/>
      <c r="L6" s="120"/>
      <c r="M6" s="121"/>
      <c r="N6" s="122"/>
      <c r="O6" s="122"/>
      <c r="P6" s="122"/>
      <c r="Q6" s="124"/>
      <c r="R6" s="124"/>
    </row>
    <row r="7" spans="1:18" ht="19.5" thickBot="1" x14ac:dyDescent="0.35">
      <c r="A7" s="126"/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6"/>
      <c r="P7" s="126"/>
      <c r="Q7" s="126"/>
      <c r="R7" s="126"/>
    </row>
    <row r="8" spans="1:18" ht="19.5" thickTop="1" x14ac:dyDescent="0.3">
      <c r="A8" s="303" t="s">
        <v>49</v>
      </c>
      <c r="B8" s="56">
        <v>1</v>
      </c>
      <c r="C8" s="277" t="s">
        <v>47</v>
      </c>
      <c r="D8" s="202"/>
      <c r="E8" s="8"/>
      <c r="F8" s="19"/>
      <c r="G8" s="19"/>
      <c r="H8" s="19"/>
      <c r="I8" s="19"/>
      <c r="J8" s="8"/>
      <c r="K8" s="19"/>
      <c r="L8" s="19"/>
      <c r="M8" s="19"/>
      <c r="N8" s="8"/>
      <c r="O8" s="57"/>
      <c r="P8" s="14"/>
      <c r="Q8" s="2"/>
      <c r="R8" s="2"/>
    </row>
    <row r="9" spans="1:18" x14ac:dyDescent="0.3">
      <c r="A9" s="304"/>
      <c r="B9" s="52">
        <v>2</v>
      </c>
      <c r="C9" s="278"/>
      <c r="D9" s="203"/>
      <c r="E9" s="8"/>
      <c r="F9" s="19"/>
      <c r="G9" s="19"/>
      <c r="H9" s="19"/>
      <c r="I9" s="19"/>
      <c r="J9" s="8"/>
      <c r="K9" s="19"/>
      <c r="L9" s="19"/>
      <c r="M9" s="19"/>
      <c r="N9" s="8"/>
      <c r="O9" s="57"/>
      <c r="P9" s="14"/>
      <c r="Q9" s="2"/>
      <c r="R9" s="2"/>
    </row>
    <row r="10" spans="1:18" x14ac:dyDescent="0.3">
      <c r="A10" s="345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</row>
    <row r="11" spans="1:18" ht="75.75" thickBot="1" x14ac:dyDescent="0.35">
      <c r="A11" s="179"/>
      <c r="B11" s="180" t="s">
        <v>12</v>
      </c>
      <c r="C11" s="181" t="s">
        <v>11</v>
      </c>
      <c r="D11" s="116" t="s">
        <v>66</v>
      </c>
      <c r="E11" s="180" t="s">
        <v>2</v>
      </c>
      <c r="F11" s="180" t="s">
        <v>6</v>
      </c>
      <c r="G11" s="180" t="s">
        <v>7</v>
      </c>
      <c r="H11" s="181" t="s">
        <v>16</v>
      </c>
      <c r="I11" s="181" t="s">
        <v>8</v>
      </c>
      <c r="J11" s="180" t="s">
        <v>9</v>
      </c>
      <c r="K11" s="181" t="s">
        <v>10</v>
      </c>
      <c r="L11" s="181" t="s">
        <v>13</v>
      </c>
      <c r="M11" s="181" t="s">
        <v>15</v>
      </c>
      <c r="N11" s="181" t="s">
        <v>4</v>
      </c>
      <c r="O11" s="181" t="s">
        <v>5</v>
      </c>
      <c r="P11" s="181" t="s">
        <v>17</v>
      </c>
      <c r="Q11" s="181" t="s">
        <v>3</v>
      </c>
      <c r="R11" s="181" t="s">
        <v>50</v>
      </c>
    </row>
    <row r="12" spans="1:18" ht="19.5" thickTop="1" x14ac:dyDescent="0.3">
      <c r="A12" s="313" t="s">
        <v>36</v>
      </c>
      <c r="B12" s="128">
        <v>1</v>
      </c>
      <c r="C12" s="118"/>
      <c r="D12" s="118"/>
      <c r="E12" s="118"/>
      <c r="F12" s="118"/>
      <c r="G12" s="118"/>
      <c r="H12" s="118"/>
      <c r="I12" s="118"/>
      <c r="J12" s="119"/>
      <c r="K12" s="125"/>
      <c r="L12" s="125"/>
      <c r="M12" s="125"/>
      <c r="N12" s="122"/>
      <c r="O12" s="129"/>
      <c r="P12" s="184"/>
      <c r="Q12" s="115"/>
      <c r="R12" s="115"/>
    </row>
    <row r="13" spans="1:18" x14ac:dyDescent="0.3">
      <c r="A13" s="314"/>
      <c r="B13" s="130">
        <v>2</v>
      </c>
      <c r="C13" s="118"/>
      <c r="D13" s="118"/>
      <c r="E13" s="118"/>
      <c r="F13" s="118"/>
      <c r="G13" s="118"/>
      <c r="H13" s="118"/>
      <c r="I13" s="118"/>
      <c r="J13" s="119"/>
      <c r="K13" s="125"/>
      <c r="L13" s="125"/>
      <c r="M13" s="125"/>
      <c r="N13" s="122"/>
      <c r="O13" s="129"/>
      <c r="P13" s="184"/>
      <c r="Q13" s="115"/>
      <c r="R13" s="115"/>
    </row>
    <row r="14" spans="1:18" x14ac:dyDescent="0.3">
      <c r="A14" s="345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</row>
    <row r="15" spans="1:18" ht="75.75" thickBot="1" x14ac:dyDescent="0.35">
      <c r="A15" s="179"/>
      <c r="B15" s="180" t="s">
        <v>12</v>
      </c>
      <c r="C15" s="181" t="s">
        <v>11</v>
      </c>
      <c r="D15" s="116" t="s">
        <v>66</v>
      </c>
      <c r="E15" s="180" t="s">
        <v>2</v>
      </c>
      <c r="F15" s="180" t="s">
        <v>6</v>
      </c>
      <c r="G15" s="180" t="s">
        <v>7</v>
      </c>
      <c r="H15" s="181" t="s">
        <v>16</v>
      </c>
      <c r="I15" s="181" t="s">
        <v>8</v>
      </c>
      <c r="J15" s="180" t="s">
        <v>9</v>
      </c>
      <c r="K15" s="181" t="s">
        <v>10</v>
      </c>
      <c r="L15" s="181" t="s">
        <v>13</v>
      </c>
      <c r="M15" s="181" t="s">
        <v>15</v>
      </c>
      <c r="N15" s="181" t="s">
        <v>4</v>
      </c>
      <c r="O15" s="181" t="s">
        <v>5</v>
      </c>
      <c r="P15" s="181" t="s">
        <v>17</v>
      </c>
      <c r="Q15" s="181" t="s">
        <v>3</v>
      </c>
      <c r="R15" s="181" t="s">
        <v>50</v>
      </c>
    </row>
    <row r="16" spans="1:18" s="117" customFormat="1" ht="19.5" thickTop="1" x14ac:dyDescent="0.25">
      <c r="A16" s="346" t="s">
        <v>1</v>
      </c>
      <c r="B16" s="128">
        <v>1</v>
      </c>
      <c r="C16" s="119"/>
      <c r="D16" s="119"/>
      <c r="E16" s="118"/>
      <c r="F16" s="125"/>
      <c r="G16" s="125"/>
      <c r="H16" s="125"/>
      <c r="I16" s="125"/>
      <c r="J16" s="118"/>
      <c r="K16" s="125"/>
      <c r="L16" s="125"/>
      <c r="M16" s="119"/>
      <c r="N16" s="122"/>
      <c r="O16" s="129"/>
      <c r="P16" s="184"/>
      <c r="Q16" s="115"/>
      <c r="R16" s="115"/>
    </row>
    <row r="17" spans="1:18" s="117" customFormat="1" x14ac:dyDescent="0.25">
      <c r="A17" s="347"/>
      <c r="B17" s="130">
        <v>2</v>
      </c>
      <c r="C17" s="119"/>
      <c r="D17" s="119"/>
      <c r="E17" s="118"/>
      <c r="F17" s="125"/>
      <c r="G17" s="125"/>
      <c r="H17" s="125"/>
      <c r="I17" s="125"/>
      <c r="J17" s="118"/>
      <c r="K17" s="125"/>
      <c r="L17" s="125"/>
      <c r="M17" s="119"/>
      <c r="N17" s="122"/>
      <c r="O17" s="129"/>
      <c r="P17" s="184"/>
      <c r="Q17" s="115"/>
      <c r="R17" s="115"/>
    </row>
    <row r="18" spans="1:18" x14ac:dyDescent="0.3">
      <c r="A18" s="345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</row>
    <row r="19" spans="1:18" ht="75" x14ac:dyDescent="0.3">
      <c r="A19" s="183"/>
      <c r="B19" s="180" t="s">
        <v>12</v>
      </c>
      <c r="C19" s="181" t="s">
        <v>11</v>
      </c>
      <c r="D19" s="116" t="s">
        <v>66</v>
      </c>
      <c r="E19" s="180" t="s">
        <v>2</v>
      </c>
      <c r="F19" s="180" t="s">
        <v>6</v>
      </c>
      <c r="G19" s="180" t="s">
        <v>7</v>
      </c>
      <c r="H19" s="181" t="s">
        <v>16</v>
      </c>
      <c r="I19" s="181" t="s">
        <v>8</v>
      </c>
      <c r="J19" s="180" t="s">
        <v>9</v>
      </c>
      <c r="K19" s="181" t="s">
        <v>10</v>
      </c>
      <c r="L19" s="181" t="s">
        <v>13</v>
      </c>
      <c r="M19" s="181" t="s">
        <v>15</v>
      </c>
      <c r="N19" s="181" t="s">
        <v>4</v>
      </c>
      <c r="O19" s="181" t="s">
        <v>5</v>
      </c>
      <c r="P19" s="181" t="s">
        <v>17</v>
      </c>
      <c r="Q19" s="181" t="s">
        <v>3</v>
      </c>
      <c r="R19" s="181" t="s">
        <v>50</v>
      </c>
    </row>
    <row r="20" spans="1:18" s="117" customFormat="1" x14ac:dyDescent="0.25">
      <c r="A20" s="344" t="s">
        <v>38</v>
      </c>
      <c r="B20" s="118">
        <v>1</v>
      </c>
      <c r="C20" s="119"/>
      <c r="D20" s="119"/>
      <c r="E20" s="118"/>
      <c r="F20" s="348"/>
      <c r="G20" s="349"/>
      <c r="H20" s="119"/>
      <c r="I20" s="173"/>
      <c r="J20" s="125"/>
      <c r="K20" s="125"/>
      <c r="L20" s="125"/>
      <c r="M20" s="119"/>
      <c r="N20" s="131"/>
      <c r="O20" s="122"/>
      <c r="P20" s="184"/>
      <c r="Q20" s="133"/>
      <c r="R20" s="133"/>
    </row>
    <row r="21" spans="1:18" s="117" customFormat="1" x14ac:dyDescent="0.25">
      <c r="A21" s="344"/>
      <c r="B21" s="118">
        <v>2</v>
      </c>
      <c r="C21" s="119"/>
      <c r="D21" s="119"/>
      <c r="E21" s="118"/>
      <c r="F21" s="125"/>
      <c r="G21" s="125"/>
      <c r="H21" s="125"/>
      <c r="I21" s="173"/>
      <c r="J21" s="118"/>
      <c r="K21" s="125"/>
      <c r="L21" s="119"/>
      <c r="M21" s="119"/>
      <c r="N21" s="131"/>
      <c r="O21" s="122"/>
      <c r="P21" s="184"/>
      <c r="Q21" s="115"/>
      <c r="R21" s="115"/>
    </row>
    <row r="22" spans="1:18" ht="19.5" thickBot="1" x14ac:dyDescent="0.35">
      <c r="A22" s="339"/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39"/>
    </row>
    <row r="23" spans="1:18" s="182" customFormat="1" ht="76.5" thickTop="1" thickBot="1" x14ac:dyDescent="0.35">
      <c r="A23" s="179"/>
      <c r="B23" s="180" t="s">
        <v>12</v>
      </c>
      <c r="C23" s="181" t="s">
        <v>11</v>
      </c>
      <c r="D23" s="116" t="s">
        <v>66</v>
      </c>
      <c r="E23" s="180" t="s">
        <v>2</v>
      </c>
      <c r="F23" s="180" t="s">
        <v>6</v>
      </c>
      <c r="G23" s="180" t="s">
        <v>7</v>
      </c>
      <c r="H23" s="181" t="s">
        <v>16</v>
      </c>
      <c r="I23" s="181" t="s">
        <v>8</v>
      </c>
      <c r="J23" s="180" t="s">
        <v>9</v>
      </c>
      <c r="K23" s="181" t="s">
        <v>10</v>
      </c>
      <c r="L23" s="181" t="s">
        <v>13</v>
      </c>
      <c r="M23" s="181" t="s">
        <v>15</v>
      </c>
      <c r="N23" s="181" t="s">
        <v>4</v>
      </c>
      <c r="O23" s="181" t="s">
        <v>5</v>
      </c>
      <c r="P23" s="181" t="s">
        <v>17</v>
      </c>
      <c r="Q23" s="181" t="s">
        <v>3</v>
      </c>
      <c r="R23" s="181" t="s">
        <v>50</v>
      </c>
    </row>
    <row r="24" spans="1:18" ht="76.5" thickTop="1" thickBot="1" x14ac:dyDescent="0.35">
      <c r="A24" s="248" t="s">
        <v>0</v>
      </c>
      <c r="B24" s="130">
        <v>1</v>
      </c>
      <c r="C24" s="119" t="s">
        <v>322</v>
      </c>
      <c r="D24" s="119" t="s">
        <v>223</v>
      </c>
      <c r="E24" s="118" t="s">
        <v>321</v>
      </c>
      <c r="F24" s="136"/>
      <c r="G24" s="120"/>
      <c r="H24" s="121" t="s">
        <v>323</v>
      </c>
      <c r="I24" s="120"/>
      <c r="J24" s="134"/>
      <c r="K24" s="134"/>
      <c r="L24" s="134"/>
      <c r="M24" s="121"/>
      <c r="N24" s="122"/>
      <c r="O24" s="129">
        <v>45006</v>
      </c>
      <c r="P24" s="184" t="s">
        <v>39</v>
      </c>
      <c r="Q24" s="124"/>
      <c r="R24" s="124"/>
    </row>
    <row r="25" spans="1:18" ht="20.25" thickTop="1" thickBot="1" x14ac:dyDescent="0.35">
      <c r="A25" s="139" t="s">
        <v>14</v>
      </c>
      <c r="B25" s="126">
        <v>1</v>
      </c>
      <c r="C25" s="135"/>
      <c r="D25" s="135"/>
      <c r="E25" s="126"/>
      <c r="F25" s="140"/>
      <c r="G25" s="140"/>
      <c r="H25" s="140"/>
      <c r="I25" s="140"/>
      <c r="J25" s="135"/>
      <c r="K25" s="140"/>
      <c r="L25" s="140"/>
      <c r="M25" s="140"/>
      <c r="N25" s="135"/>
      <c r="O25" s="141"/>
      <c r="P25" s="141"/>
      <c r="Q25" s="140"/>
      <c r="R25" s="142"/>
    </row>
    <row r="26" spans="1:18" ht="19.5" thickTop="1" x14ac:dyDescent="0.3"/>
    <row r="29" spans="1:18" x14ac:dyDescent="0.3">
      <c r="A29" s="336" t="s">
        <v>319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8"/>
    </row>
    <row r="30" spans="1:18" s="138" customFormat="1" x14ac:dyDescent="0.3">
      <c r="A30" s="143" t="s">
        <v>18</v>
      </c>
      <c r="B30" s="176"/>
      <c r="C30" s="145" t="s">
        <v>19</v>
      </c>
      <c r="D30" s="145"/>
      <c r="E30" s="145" t="s">
        <v>20</v>
      </c>
      <c r="F30" s="146" t="s">
        <v>21</v>
      </c>
      <c r="G30" s="143"/>
      <c r="H30" s="144" t="s">
        <v>22</v>
      </c>
      <c r="I30" s="143"/>
      <c r="J30" s="144" t="s">
        <v>23</v>
      </c>
      <c r="K30" s="147" t="s">
        <v>25</v>
      </c>
      <c r="N30" s="354" t="s">
        <v>33</v>
      </c>
      <c r="O30" s="355"/>
      <c r="P30" s="355"/>
      <c r="Q30" s="356"/>
    </row>
    <row r="31" spans="1:18" x14ac:dyDescent="0.3">
      <c r="A31" s="148" t="s">
        <v>35</v>
      </c>
      <c r="B31" s="177"/>
      <c r="C31" s="168">
        <v>0</v>
      </c>
      <c r="D31" s="168"/>
      <c r="E31" s="161"/>
      <c r="F31" s="150"/>
      <c r="G31" s="152"/>
      <c r="H31" s="153"/>
      <c r="I31" s="152"/>
      <c r="J31" s="149">
        <f>E31+F31+H31</f>
        <v>0</v>
      </c>
      <c r="K31" s="150">
        <f>C31-J31</f>
        <v>0</v>
      </c>
      <c r="M31" s="154"/>
      <c r="N31" s="155" t="s">
        <v>31</v>
      </c>
      <c r="O31" s="156"/>
      <c r="P31" s="157" t="s">
        <v>32</v>
      </c>
      <c r="Q31" s="158" t="s">
        <v>27</v>
      </c>
    </row>
    <row r="32" spans="1:18" x14ac:dyDescent="0.3">
      <c r="A32" s="148" t="s">
        <v>37</v>
      </c>
      <c r="B32" s="177"/>
      <c r="C32" s="168">
        <v>0</v>
      </c>
      <c r="D32" s="168"/>
      <c r="E32" s="161"/>
      <c r="F32" s="150"/>
      <c r="G32" s="152"/>
      <c r="H32" s="153"/>
      <c r="I32" s="152"/>
      <c r="J32" s="149">
        <f t="shared" ref="J32:J36" si="0">E32+F32+H32</f>
        <v>0</v>
      </c>
      <c r="K32" s="150">
        <f t="shared" ref="K32:K36" si="1">C32-J32</f>
        <v>0</v>
      </c>
      <c r="M32" s="154"/>
      <c r="N32" s="159"/>
      <c r="O32" s="153"/>
      <c r="P32" s="151"/>
      <c r="Q32" s="150"/>
    </row>
    <row r="33" spans="1:17" x14ac:dyDescent="0.3">
      <c r="A33" s="148" t="s">
        <v>36</v>
      </c>
      <c r="B33" s="177"/>
      <c r="C33" s="168">
        <v>0</v>
      </c>
      <c r="D33" s="168"/>
      <c r="E33" s="161"/>
      <c r="F33" s="150"/>
      <c r="G33" s="152"/>
      <c r="H33" s="153"/>
      <c r="I33" s="152"/>
      <c r="J33" s="149">
        <f t="shared" si="0"/>
        <v>0</v>
      </c>
      <c r="K33" s="150">
        <f t="shared" si="1"/>
        <v>0</v>
      </c>
      <c r="M33" s="154"/>
      <c r="N33" s="159"/>
      <c r="O33" s="153"/>
      <c r="P33" s="151"/>
      <c r="Q33" s="150"/>
    </row>
    <row r="34" spans="1:17" x14ac:dyDescent="0.3">
      <c r="A34" s="148" t="s">
        <v>1</v>
      </c>
      <c r="B34" s="177"/>
      <c r="C34" s="168">
        <v>0</v>
      </c>
      <c r="D34" s="168"/>
      <c r="E34" s="161"/>
      <c r="F34" s="150"/>
      <c r="G34" s="152"/>
      <c r="H34" s="153"/>
      <c r="I34" s="152"/>
      <c r="J34" s="149">
        <f t="shared" si="0"/>
        <v>0</v>
      </c>
      <c r="K34" s="150">
        <f t="shared" si="1"/>
        <v>0</v>
      </c>
      <c r="M34" s="154"/>
      <c r="N34" s="350" t="s">
        <v>28</v>
      </c>
      <c r="O34" s="351"/>
      <c r="P34" s="161">
        <f>E37</f>
        <v>1</v>
      </c>
      <c r="Q34" s="162">
        <f>(P34/$P$37)*100</f>
        <v>100</v>
      </c>
    </row>
    <row r="35" spans="1:17" x14ac:dyDescent="0.3">
      <c r="A35" s="148" t="s">
        <v>38</v>
      </c>
      <c r="B35" s="177"/>
      <c r="C35" s="168">
        <v>0</v>
      </c>
      <c r="D35" s="168"/>
      <c r="E35" s="161"/>
      <c r="F35" s="150"/>
      <c r="G35" s="152"/>
      <c r="H35" s="153"/>
      <c r="I35" s="152"/>
      <c r="J35" s="149">
        <f t="shared" si="0"/>
        <v>0</v>
      </c>
      <c r="K35" s="150">
        <f t="shared" si="1"/>
        <v>0</v>
      </c>
      <c r="M35" s="154"/>
      <c r="N35" s="350" t="s">
        <v>29</v>
      </c>
      <c r="O35" s="351"/>
      <c r="P35" s="161">
        <f>F37</f>
        <v>0</v>
      </c>
      <c r="Q35" s="162">
        <f>(P35/$P$37)*100</f>
        <v>0</v>
      </c>
    </row>
    <row r="36" spans="1:17" x14ac:dyDescent="0.3">
      <c r="A36" s="148" t="s">
        <v>0</v>
      </c>
      <c r="B36" s="177"/>
      <c r="C36" s="168">
        <v>1</v>
      </c>
      <c r="D36" s="168"/>
      <c r="E36" s="161">
        <v>1</v>
      </c>
      <c r="F36" s="150"/>
      <c r="G36" s="152"/>
      <c r="H36" s="153"/>
      <c r="I36" s="152"/>
      <c r="J36" s="149">
        <f t="shared" si="0"/>
        <v>1</v>
      </c>
      <c r="K36" s="150">
        <f t="shared" si="1"/>
        <v>0</v>
      </c>
      <c r="M36" s="154"/>
      <c r="N36" s="359" t="s">
        <v>30</v>
      </c>
      <c r="O36" s="360"/>
      <c r="P36" s="161">
        <f>H37</f>
        <v>0</v>
      </c>
      <c r="Q36" s="162">
        <f>(P36/$P$37)*100</f>
        <v>0</v>
      </c>
    </row>
    <row r="37" spans="1:17" x14ac:dyDescent="0.3">
      <c r="A37" s="163" t="s">
        <v>24</v>
      </c>
      <c r="B37" s="178"/>
      <c r="C37" s="124">
        <f>SUM(C31:C36)</f>
        <v>1</v>
      </c>
      <c r="D37" s="124"/>
      <c r="E37" s="124">
        <f>SUM(E31:E36)</f>
        <v>1</v>
      </c>
      <c r="F37" s="158">
        <f>SUM(F31:F36)</f>
        <v>0</v>
      </c>
      <c r="G37" s="165"/>
      <c r="H37" s="156">
        <f>SUM(H31:H36)</f>
        <v>0</v>
      </c>
      <c r="I37" s="165"/>
      <c r="J37" s="164">
        <f>SUM(J31:J36)</f>
        <v>1</v>
      </c>
      <c r="K37" s="158">
        <f>SUM(K31:K36)</f>
        <v>0</v>
      </c>
      <c r="M37" s="154"/>
      <c r="N37" s="352" t="s">
        <v>26</v>
      </c>
      <c r="O37" s="353"/>
      <c r="P37" s="115">
        <f>SUM(P34:P36)</f>
        <v>1</v>
      </c>
      <c r="Q37" s="166">
        <f>(P37/$P$37)*100</f>
        <v>100</v>
      </c>
    </row>
    <row r="39" spans="1:17" x14ac:dyDescent="0.3">
      <c r="A39" s="336" t="s">
        <v>318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8"/>
      <c r="N39" s="354" t="s">
        <v>34</v>
      </c>
      <c r="O39" s="355"/>
      <c r="P39" s="355"/>
      <c r="Q39" s="356"/>
    </row>
    <row r="40" spans="1:17" x14ac:dyDescent="0.3">
      <c r="A40" s="143" t="s">
        <v>18</v>
      </c>
      <c r="B40" s="176"/>
      <c r="C40" s="145" t="s">
        <v>19</v>
      </c>
      <c r="D40" s="145"/>
      <c r="E40" s="145" t="s">
        <v>20</v>
      </c>
      <c r="F40" s="146" t="s">
        <v>21</v>
      </c>
      <c r="G40" s="143"/>
      <c r="H40" s="144" t="s">
        <v>22</v>
      </c>
      <c r="I40" s="143"/>
      <c r="J40" s="144" t="s">
        <v>23</v>
      </c>
      <c r="K40" s="147" t="s">
        <v>25</v>
      </c>
      <c r="N40" s="155" t="s">
        <v>31</v>
      </c>
      <c r="O40" s="156"/>
      <c r="P40" s="157" t="s">
        <v>32</v>
      </c>
      <c r="Q40" s="158" t="s">
        <v>27</v>
      </c>
    </row>
    <row r="41" spans="1:17" x14ac:dyDescent="0.3">
      <c r="A41" s="148" t="s">
        <v>35</v>
      </c>
      <c r="B41" s="177"/>
      <c r="C41" s="168">
        <f>SUM(fevereiro!C92+C31)</f>
        <v>14</v>
      </c>
      <c r="D41" s="168"/>
      <c r="E41" s="161">
        <f>fevereiro!E102+março!E31</f>
        <v>14</v>
      </c>
      <c r="F41" s="168">
        <f>SUM(fevereiro!F102+março!F31)</f>
        <v>0</v>
      </c>
      <c r="G41" s="152"/>
      <c r="H41" s="153"/>
      <c r="I41" s="152"/>
      <c r="J41" s="149">
        <f>E41+F41+H41</f>
        <v>14</v>
      </c>
      <c r="K41" s="150">
        <f>C41-J41</f>
        <v>0</v>
      </c>
      <c r="N41" s="357" t="s">
        <v>28</v>
      </c>
      <c r="O41" s="358"/>
      <c r="P41" s="161">
        <f>E47</f>
        <v>113</v>
      </c>
      <c r="Q41" s="162">
        <f>(P41/$P$37)*100</f>
        <v>11300</v>
      </c>
    </row>
    <row r="42" spans="1:17" x14ac:dyDescent="0.3">
      <c r="A42" s="148" t="s">
        <v>37</v>
      </c>
      <c r="B42" s="177"/>
      <c r="C42" s="168">
        <f>SUM(fevereiro!C93+C32)</f>
        <v>0</v>
      </c>
      <c r="D42" s="168"/>
      <c r="E42" s="161">
        <v>0</v>
      </c>
      <c r="F42" s="168">
        <f>SUM(fevereiro!F103+março!F32)</f>
        <v>0</v>
      </c>
      <c r="G42" s="152"/>
      <c r="H42" s="153"/>
      <c r="I42" s="152"/>
      <c r="J42" s="149">
        <f>E42+F42+H42</f>
        <v>0</v>
      </c>
      <c r="K42" s="150">
        <f>C42-J42</f>
        <v>0</v>
      </c>
      <c r="N42" s="350" t="s">
        <v>29</v>
      </c>
      <c r="O42" s="351"/>
      <c r="P42" s="161">
        <f>F47</f>
        <v>2</v>
      </c>
      <c r="Q42" s="162">
        <f>(P42/$P$37)*100</f>
        <v>200</v>
      </c>
    </row>
    <row r="43" spans="1:17" x14ac:dyDescent="0.3">
      <c r="A43" s="148" t="s">
        <v>36</v>
      </c>
      <c r="B43" s="177"/>
      <c r="C43" s="168">
        <f>SUM(fevereiro!C104+março!C33)</f>
        <v>27</v>
      </c>
      <c r="D43" s="168"/>
      <c r="E43" s="161">
        <f>SUM(fevereiro!E104+março!E33)</f>
        <v>27</v>
      </c>
      <c r="F43" s="168">
        <f>SUM(fevereiro!F104+março!F33)</f>
        <v>0</v>
      </c>
      <c r="G43" s="152"/>
      <c r="H43" s="153"/>
      <c r="I43" s="152"/>
      <c r="J43" s="149">
        <f>E43+F43+H43</f>
        <v>27</v>
      </c>
      <c r="K43" s="150">
        <f>C43-J43</f>
        <v>0</v>
      </c>
      <c r="N43" s="350" t="s">
        <v>30</v>
      </c>
      <c r="O43" s="351"/>
      <c r="P43" s="161">
        <f>H47</f>
        <v>0</v>
      </c>
      <c r="Q43" s="162">
        <f>(P43/$P$37)*100</f>
        <v>0</v>
      </c>
    </row>
    <row r="44" spans="1:17" x14ac:dyDescent="0.3">
      <c r="A44" s="148" t="s">
        <v>1</v>
      </c>
      <c r="B44" s="177"/>
      <c r="C44" s="168">
        <f>SUM(fevereiro!C105+março!C34)</f>
        <v>22</v>
      </c>
      <c r="D44" s="168"/>
      <c r="E44" s="161">
        <f>fevereiro!E105+março!E34</f>
        <v>20</v>
      </c>
      <c r="F44" s="168">
        <f>SUM(fevereiro!F105+março!F34)</f>
        <v>2</v>
      </c>
      <c r="G44" s="152"/>
      <c r="H44" s="153"/>
      <c r="I44" s="152"/>
      <c r="J44" s="149">
        <f t="shared" ref="J44:J45" si="2">E44+F44+H44</f>
        <v>22</v>
      </c>
      <c r="K44" s="150">
        <f t="shared" ref="K44:K46" si="3">C44-J44</f>
        <v>0</v>
      </c>
      <c r="N44" s="159"/>
      <c r="O44" s="160"/>
      <c r="P44" s="161"/>
      <c r="Q44" s="162"/>
    </row>
    <row r="45" spans="1:17" x14ac:dyDescent="0.3">
      <c r="A45" s="148" t="s">
        <v>38</v>
      </c>
      <c r="B45" s="177"/>
      <c r="C45" s="168">
        <f>SUM(fevereiro!C106+março!C35)</f>
        <v>23</v>
      </c>
      <c r="D45" s="168"/>
      <c r="E45" s="161">
        <f>SUM(fevereiro!E106+março!E35)</f>
        <v>23</v>
      </c>
      <c r="F45" s="168">
        <f>SUM(fevereiro!F106+março!F35)</f>
        <v>0</v>
      </c>
      <c r="G45" s="152"/>
      <c r="H45" s="153"/>
      <c r="I45" s="152"/>
      <c r="J45" s="149">
        <f t="shared" si="2"/>
        <v>23</v>
      </c>
      <c r="K45" s="150">
        <f t="shared" si="3"/>
        <v>0</v>
      </c>
      <c r="N45" s="159"/>
      <c r="O45" s="160"/>
      <c r="P45" s="161"/>
      <c r="Q45" s="162"/>
    </row>
    <row r="46" spans="1:17" x14ac:dyDescent="0.3">
      <c r="A46" s="148" t="s">
        <v>0</v>
      </c>
      <c r="B46" s="177"/>
      <c r="C46" s="168">
        <f>SUM(fevereiro!C107+março!C36)</f>
        <v>29</v>
      </c>
      <c r="D46" s="168"/>
      <c r="E46" s="161">
        <f>SUM(fevereiro!E107+março!E36)</f>
        <v>29</v>
      </c>
      <c r="F46" s="168">
        <f>SUM(fevereiro!F107+março!F36)</f>
        <v>0</v>
      </c>
      <c r="G46" s="152"/>
      <c r="H46" s="153"/>
      <c r="I46" s="152"/>
      <c r="J46" s="149">
        <f>E46+F46+H46</f>
        <v>29</v>
      </c>
      <c r="K46" s="150">
        <f t="shared" si="3"/>
        <v>0</v>
      </c>
      <c r="N46" s="352" t="s">
        <v>26</v>
      </c>
      <c r="O46" s="353"/>
      <c r="P46" s="115">
        <f>SUM(P41:P43)</f>
        <v>115</v>
      </c>
      <c r="Q46" s="166">
        <f>(P46/$P$37)*100</f>
        <v>11500</v>
      </c>
    </row>
    <row r="47" spans="1:17" x14ac:dyDescent="0.3">
      <c r="A47" s="163" t="s">
        <v>24</v>
      </c>
      <c r="B47" s="178"/>
      <c r="C47" s="124">
        <f>SUM(C41:C46)</f>
        <v>115</v>
      </c>
      <c r="D47" s="124"/>
      <c r="E47" s="124">
        <f>SUM(E41:E46)</f>
        <v>113</v>
      </c>
      <c r="F47" s="124">
        <f>SUM(F41:F46)</f>
        <v>2</v>
      </c>
      <c r="G47" s="165"/>
      <c r="H47" s="156">
        <f>SUM(H41:H46)</f>
        <v>0</v>
      </c>
      <c r="I47" s="165"/>
      <c r="J47" s="164">
        <f>SUM(J41:J46)</f>
        <v>115</v>
      </c>
      <c r="K47" s="158">
        <f>SUM(K41:K46)</f>
        <v>0</v>
      </c>
    </row>
    <row r="88" spans="3:3" x14ac:dyDescent="0.3">
      <c r="C88" s="138" t="b">
        <f>março!C41=SUM(janeiro!C78+fevereiro!C92)</f>
        <v>1</v>
      </c>
    </row>
  </sheetData>
  <mergeCells count="24">
    <mergeCell ref="N43:O43"/>
    <mergeCell ref="N46:O46"/>
    <mergeCell ref="A39:K39"/>
    <mergeCell ref="N39:Q39"/>
    <mergeCell ref="N30:Q30"/>
    <mergeCell ref="N34:O34"/>
    <mergeCell ref="N35:O35"/>
    <mergeCell ref="N41:O41"/>
    <mergeCell ref="N42:O42"/>
    <mergeCell ref="N36:O36"/>
    <mergeCell ref="N37:O37"/>
    <mergeCell ref="A29:K29"/>
    <mergeCell ref="A22:R22"/>
    <mergeCell ref="A1:R3"/>
    <mergeCell ref="A5:A6"/>
    <mergeCell ref="A10:R10"/>
    <mergeCell ref="A14:R14"/>
    <mergeCell ref="A16:A17"/>
    <mergeCell ref="A18:R18"/>
    <mergeCell ref="A20:A21"/>
    <mergeCell ref="F20:G20"/>
    <mergeCell ref="A8:A9"/>
    <mergeCell ref="C8:C9"/>
    <mergeCell ref="A12:A13"/>
  </mergeCells>
  <pageMargins left="0.23622047244094491" right="0.23622047244094491" top="0.74803149606299213" bottom="0.74803149606299213" header="0.31496062992125984" footer="0.31496062992125984"/>
  <pageSetup paperSize="9" scale="32" fitToHeight="0" orientation="landscape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opLeftCell="A34" zoomScale="80" zoomScaleNormal="80" workbookViewId="0">
      <selection activeCell="C59" sqref="C59"/>
    </sheetView>
  </sheetViews>
  <sheetFormatPr defaultRowHeight="18.75" x14ac:dyDescent="0.3"/>
  <cols>
    <col min="1" max="1" width="31.7109375" style="138" customWidth="1"/>
    <col min="2" max="2" width="5.85546875" style="174" customWidth="1"/>
    <col min="3" max="3" width="28.85546875" style="138" customWidth="1"/>
    <col min="4" max="4" width="21" style="138" customWidth="1"/>
    <col min="5" max="5" width="16.28515625" style="174" bestFit="1" customWidth="1"/>
    <col min="6" max="6" width="29.42578125" style="114" customWidth="1"/>
    <col min="7" max="7" width="13.28515625" style="114" customWidth="1"/>
    <col min="8" max="8" width="16" style="114" customWidth="1"/>
    <col min="9" max="9" width="9" style="114" customWidth="1"/>
    <col min="10" max="10" width="16" style="138" customWidth="1"/>
    <col min="11" max="11" width="9" style="114" customWidth="1"/>
    <col min="12" max="12" width="19.42578125" style="114" customWidth="1"/>
    <col min="13" max="13" width="20.28515625" style="114" customWidth="1"/>
    <col min="14" max="14" width="36.5703125" style="138" customWidth="1"/>
    <col min="15" max="15" width="20.5703125" style="117" bestFit="1" customWidth="1"/>
    <col min="16" max="16" width="25.5703125" style="117" bestFit="1" customWidth="1"/>
    <col min="17" max="17" width="13.5703125" style="114" customWidth="1"/>
    <col min="18" max="18" width="23" style="138" customWidth="1"/>
    <col min="19" max="16384" width="9.140625" style="114"/>
  </cols>
  <sheetData>
    <row r="1" spans="1:18" ht="19.5" thickTop="1" x14ac:dyDescent="0.3">
      <c r="A1" s="264" t="s">
        <v>328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x14ac:dyDescent="0.3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18" s="117" customFormat="1" ht="75" x14ac:dyDescent="0.25">
      <c r="A4" s="115"/>
      <c r="B4" s="115" t="s">
        <v>12</v>
      </c>
      <c r="C4" s="116" t="s">
        <v>11</v>
      </c>
      <c r="D4" s="116" t="s">
        <v>66</v>
      </c>
      <c r="E4" s="115" t="s">
        <v>2</v>
      </c>
      <c r="F4" s="115" t="s">
        <v>6</v>
      </c>
      <c r="G4" s="115" t="s">
        <v>7</v>
      </c>
      <c r="H4" s="116" t="s">
        <v>16</v>
      </c>
      <c r="I4" s="116" t="s">
        <v>8</v>
      </c>
      <c r="J4" s="115" t="s">
        <v>9</v>
      </c>
      <c r="K4" s="116" t="s">
        <v>10</v>
      </c>
      <c r="L4" s="116" t="s">
        <v>13</v>
      </c>
      <c r="M4" s="116" t="s">
        <v>15</v>
      </c>
      <c r="N4" s="116" t="s">
        <v>4</v>
      </c>
      <c r="O4" s="116" t="s">
        <v>5</v>
      </c>
      <c r="P4" s="116" t="s">
        <v>17</v>
      </c>
      <c r="Q4" s="116" t="s">
        <v>3</v>
      </c>
      <c r="R4" s="116" t="s">
        <v>50</v>
      </c>
    </row>
    <row r="5" spans="1:18" x14ac:dyDescent="0.3">
      <c r="A5" s="344" t="s">
        <v>35</v>
      </c>
      <c r="B5" s="118">
        <v>1</v>
      </c>
      <c r="C5" s="119"/>
      <c r="D5" s="119"/>
      <c r="E5" s="118"/>
      <c r="F5" s="119"/>
      <c r="G5" s="120"/>
      <c r="H5" s="120"/>
      <c r="I5" s="120"/>
      <c r="J5" s="134"/>
      <c r="K5" s="120"/>
      <c r="L5" s="120"/>
      <c r="M5" s="121"/>
      <c r="N5" s="122"/>
      <c r="O5" s="122"/>
      <c r="P5" s="123"/>
      <c r="Q5" s="124"/>
      <c r="R5" s="124"/>
    </row>
    <row r="6" spans="1:18" x14ac:dyDescent="0.3">
      <c r="A6" s="344"/>
      <c r="B6" s="118">
        <v>2</v>
      </c>
      <c r="C6" s="119"/>
      <c r="D6" s="119"/>
      <c r="E6" s="118"/>
      <c r="F6" s="120"/>
      <c r="G6" s="120"/>
      <c r="H6" s="120"/>
      <c r="I6" s="120"/>
      <c r="J6" s="134"/>
      <c r="K6" s="120"/>
      <c r="L6" s="120"/>
      <c r="M6" s="121"/>
      <c r="N6" s="122"/>
      <c r="O6" s="122"/>
      <c r="P6" s="122"/>
      <c r="Q6" s="124"/>
      <c r="R6" s="124"/>
    </row>
    <row r="7" spans="1:18" x14ac:dyDescent="0.3">
      <c r="A7" s="344"/>
      <c r="B7" s="118">
        <v>3</v>
      </c>
      <c r="C7" s="119"/>
      <c r="D7" s="119"/>
      <c r="E7" s="118"/>
      <c r="F7" s="120"/>
      <c r="G7" s="120"/>
      <c r="H7" s="120"/>
      <c r="I7" s="120"/>
      <c r="J7" s="134"/>
      <c r="K7" s="120"/>
      <c r="L7" s="120"/>
      <c r="M7" s="121"/>
      <c r="N7" s="122"/>
      <c r="O7" s="122"/>
      <c r="P7" s="122"/>
      <c r="Q7" s="124"/>
      <c r="R7" s="124"/>
    </row>
    <row r="8" spans="1:18" x14ac:dyDescent="0.3">
      <c r="A8" s="344"/>
      <c r="B8" s="118">
        <v>4</v>
      </c>
      <c r="C8" s="119"/>
      <c r="D8" s="119"/>
      <c r="E8" s="167"/>
      <c r="F8" s="137"/>
      <c r="G8" s="120"/>
      <c r="H8" s="121"/>
      <c r="I8" s="120"/>
      <c r="J8" s="134"/>
      <c r="K8" s="134"/>
      <c r="L8" s="134"/>
      <c r="M8" s="121"/>
      <c r="N8" s="122"/>
      <c r="O8" s="122"/>
      <c r="P8" s="122"/>
      <c r="Q8" s="124"/>
      <c r="R8" s="124"/>
    </row>
    <row r="9" spans="1:18" ht="19.5" thickBot="1" x14ac:dyDescent="0.35">
      <c r="A9" s="126"/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6"/>
      <c r="P9" s="126"/>
      <c r="Q9" s="126"/>
      <c r="R9" s="126"/>
    </row>
    <row r="10" spans="1:18" ht="19.5" thickTop="1" x14ac:dyDescent="0.3">
      <c r="A10" s="303" t="s">
        <v>49</v>
      </c>
      <c r="B10" s="56">
        <v>1</v>
      </c>
      <c r="C10" s="277" t="s">
        <v>47</v>
      </c>
      <c r="D10" s="202"/>
      <c r="E10" s="8"/>
      <c r="F10" s="19"/>
      <c r="G10" s="19"/>
      <c r="H10" s="19"/>
      <c r="I10" s="19"/>
      <c r="J10" s="8"/>
      <c r="K10" s="19"/>
      <c r="L10" s="19"/>
      <c r="M10" s="19"/>
      <c r="N10" s="8"/>
      <c r="O10" s="57"/>
      <c r="P10" s="14"/>
      <c r="Q10" s="2"/>
      <c r="R10" s="2"/>
    </row>
    <row r="11" spans="1:18" x14ac:dyDescent="0.3">
      <c r="A11" s="304"/>
      <c r="B11" s="52">
        <v>2</v>
      </c>
      <c r="C11" s="278"/>
      <c r="D11" s="203"/>
      <c r="E11" s="8"/>
      <c r="F11" s="19"/>
      <c r="G11" s="19"/>
      <c r="H11" s="19"/>
      <c r="I11" s="19"/>
      <c r="J11" s="8"/>
      <c r="K11" s="19"/>
      <c r="L11" s="19"/>
      <c r="M11" s="19"/>
      <c r="N11" s="8"/>
      <c r="O11" s="57"/>
      <c r="P11" s="14"/>
      <c r="Q11" s="2"/>
      <c r="R11" s="2"/>
    </row>
    <row r="12" spans="1:18" x14ac:dyDescent="0.3">
      <c r="A12" s="345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</row>
    <row r="13" spans="1:18" ht="75.75" thickBot="1" x14ac:dyDescent="0.35">
      <c r="A13" s="179"/>
      <c r="B13" s="180" t="s">
        <v>12</v>
      </c>
      <c r="C13" s="181" t="s">
        <v>11</v>
      </c>
      <c r="D13" s="116" t="s">
        <v>66</v>
      </c>
      <c r="E13" s="180" t="s">
        <v>2</v>
      </c>
      <c r="F13" s="180" t="s">
        <v>6</v>
      </c>
      <c r="G13" s="180" t="s">
        <v>7</v>
      </c>
      <c r="H13" s="181" t="s">
        <v>16</v>
      </c>
      <c r="I13" s="181" t="s">
        <v>8</v>
      </c>
      <c r="J13" s="180" t="s">
        <v>9</v>
      </c>
      <c r="K13" s="181" t="s">
        <v>10</v>
      </c>
      <c r="L13" s="181" t="s">
        <v>13</v>
      </c>
      <c r="M13" s="181" t="s">
        <v>15</v>
      </c>
      <c r="N13" s="181" t="s">
        <v>4</v>
      </c>
      <c r="O13" s="181" t="s">
        <v>5</v>
      </c>
      <c r="P13" s="181" t="s">
        <v>17</v>
      </c>
      <c r="Q13" s="181" t="s">
        <v>3</v>
      </c>
      <c r="R13" s="181" t="s">
        <v>50</v>
      </c>
    </row>
    <row r="14" spans="1:18" ht="19.5" thickTop="1" x14ac:dyDescent="0.3">
      <c r="A14" s="313" t="s">
        <v>36</v>
      </c>
      <c r="B14" s="128">
        <v>1</v>
      </c>
      <c r="C14" s="118"/>
      <c r="D14" s="118"/>
      <c r="E14" s="118"/>
      <c r="F14" s="118"/>
      <c r="G14" s="118"/>
      <c r="H14" s="118"/>
      <c r="I14" s="118"/>
      <c r="J14" s="119"/>
      <c r="K14" s="125"/>
      <c r="L14" s="125"/>
      <c r="M14" s="125"/>
      <c r="N14" s="122"/>
      <c r="O14" s="129"/>
      <c r="P14" s="184"/>
      <c r="Q14" s="115"/>
      <c r="R14" s="115"/>
    </row>
    <row r="15" spans="1:18" x14ac:dyDescent="0.3">
      <c r="A15" s="314"/>
      <c r="B15" s="130">
        <v>2</v>
      </c>
      <c r="C15" s="118"/>
      <c r="D15" s="118"/>
      <c r="E15" s="118"/>
      <c r="F15" s="118"/>
      <c r="G15" s="118"/>
      <c r="H15" s="118"/>
      <c r="I15" s="118"/>
      <c r="J15" s="119"/>
      <c r="K15" s="125"/>
      <c r="L15" s="125"/>
      <c r="M15" s="125"/>
      <c r="N15" s="122"/>
      <c r="O15" s="129"/>
      <c r="P15" s="184"/>
      <c r="Q15" s="115"/>
      <c r="R15" s="115"/>
    </row>
    <row r="16" spans="1:18" x14ac:dyDescent="0.3">
      <c r="A16" s="314"/>
      <c r="B16" s="130">
        <v>3</v>
      </c>
      <c r="C16" s="118"/>
      <c r="D16" s="118"/>
      <c r="E16" s="118"/>
      <c r="F16" s="118"/>
      <c r="G16" s="118"/>
      <c r="H16" s="118"/>
      <c r="I16" s="118"/>
      <c r="J16" s="119"/>
      <c r="K16" s="125"/>
      <c r="L16" s="125"/>
      <c r="M16" s="125"/>
      <c r="N16" s="122"/>
      <c r="O16" s="129"/>
      <c r="P16" s="184"/>
      <c r="Q16" s="124"/>
      <c r="R16" s="124"/>
    </row>
    <row r="17" spans="1:18" x14ac:dyDescent="0.3">
      <c r="A17" s="314"/>
      <c r="B17" s="130">
        <v>4</v>
      </c>
      <c r="C17" s="118"/>
      <c r="D17" s="118"/>
      <c r="E17" s="118"/>
      <c r="F17" s="118"/>
      <c r="G17" s="118"/>
      <c r="H17" s="118"/>
      <c r="I17" s="118"/>
      <c r="J17" s="119"/>
      <c r="K17" s="125"/>
      <c r="L17" s="125"/>
      <c r="M17" s="125"/>
      <c r="N17" s="122"/>
      <c r="O17" s="129"/>
      <c r="P17" s="184"/>
      <c r="Q17" s="124"/>
      <c r="R17" s="124"/>
    </row>
    <row r="18" spans="1:18" x14ac:dyDescent="0.3">
      <c r="A18" s="314"/>
      <c r="B18" s="130">
        <v>5</v>
      </c>
      <c r="C18" s="118"/>
      <c r="D18" s="118"/>
      <c r="E18" s="118"/>
      <c r="F18" s="118"/>
      <c r="G18" s="118"/>
      <c r="H18" s="118"/>
      <c r="I18" s="118"/>
      <c r="J18" s="119"/>
      <c r="K18" s="125"/>
      <c r="L18" s="125"/>
      <c r="M18" s="125"/>
      <c r="N18" s="122"/>
      <c r="O18" s="129"/>
      <c r="P18" s="184"/>
      <c r="Q18" s="124"/>
      <c r="R18" s="124"/>
    </row>
    <row r="19" spans="1:18" x14ac:dyDescent="0.3">
      <c r="A19" s="314"/>
      <c r="B19" s="175">
        <v>6</v>
      </c>
      <c r="C19" s="118"/>
      <c r="D19" s="118"/>
      <c r="E19" s="118"/>
      <c r="F19" s="118"/>
      <c r="G19" s="118"/>
      <c r="H19" s="118"/>
      <c r="I19" s="118"/>
      <c r="J19" s="119"/>
      <c r="K19" s="125"/>
      <c r="L19" s="125"/>
      <c r="M19" s="125"/>
      <c r="N19" s="122"/>
      <c r="O19" s="129"/>
      <c r="P19" s="184"/>
      <c r="Q19" s="124"/>
      <c r="R19" s="124"/>
    </row>
    <row r="20" spans="1:18" x14ac:dyDescent="0.3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</row>
    <row r="21" spans="1:18" ht="75.75" thickBot="1" x14ac:dyDescent="0.35">
      <c r="A21" s="179"/>
      <c r="B21" s="180" t="s">
        <v>12</v>
      </c>
      <c r="C21" s="181" t="s">
        <v>11</v>
      </c>
      <c r="D21" s="116" t="s">
        <v>66</v>
      </c>
      <c r="E21" s="180" t="s">
        <v>2</v>
      </c>
      <c r="F21" s="180" t="s">
        <v>6</v>
      </c>
      <c r="G21" s="180" t="s">
        <v>7</v>
      </c>
      <c r="H21" s="181" t="s">
        <v>16</v>
      </c>
      <c r="I21" s="181" t="s">
        <v>8</v>
      </c>
      <c r="J21" s="180" t="s">
        <v>9</v>
      </c>
      <c r="K21" s="181" t="s">
        <v>10</v>
      </c>
      <c r="L21" s="181" t="s">
        <v>13</v>
      </c>
      <c r="M21" s="181" t="s">
        <v>15</v>
      </c>
      <c r="N21" s="181" t="s">
        <v>4</v>
      </c>
      <c r="O21" s="181" t="s">
        <v>5</v>
      </c>
      <c r="P21" s="181" t="s">
        <v>17</v>
      </c>
      <c r="Q21" s="181" t="s">
        <v>3</v>
      </c>
      <c r="R21" s="181" t="s">
        <v>50</v>
      </c>
    </row>
    <row r="22" spans="1:18" s="117" customFormat="1" ht="19.5" thickTop="1" x14ac:dyDescent="0.25">
      <c r="A22" s="313" t="s">
        <v>1</v>
      </c>
      <c r="B22" s="128">
        <v>1</v>
      </c>
      <c r="C22" s="119"/>
      <c r="D22" s="119"/>
      <c r="E22" s="118"/>
      <c r="F22" s="125"/>
      <c r="G22" s="125"/>
      <c r="H22" s="125"/>
      <c r="I22" s="125"/>
      <c r="J22" s="118"/>
      <c r="K22" s="125"/>
      <c r="L22" s="125"/>
      <c r="M22" s="119"/>
      <c r="N22" s="122"/>
      <c r="O22" s="129"/>
      <c r="P22" s="184"/>
      <c r="Q22" s="115"/>
      <c r="R22" s="115"/>
    </row>
    <row r="23" spans="1:18" s="117" customFormat="1" x14ac:dyDescent="0.25">
      <c r="A23" s="314"/>
      <c r="B23" s="130">
        <v>2</v>
      </c>
      <c r="C23" s="119"/>
      <c r="D23" s="119"/>
      <c r="E23" s="118"/>
      <c r="F23" s="125"/>
      <c r="G23" s="125"/>
      <c r="H23" s="125"/>
      <c r="I23" s="125"/>
      <c r="J23" s="118"/>
      <c r="K23" s="125"/>
      <c r="L23" s="125"/>
      <c r="M23" s="119"/>
      <c r="N23" s="122"/>
      <c r="O23" s="129"/>
      <c r="P23" s="184"/>
      <c r="Q23" s="115"/>
      <c r="R23" s="115"/>
    </row>
    <row r="24" spans="1:18" s="174" customFormat="1" x14ac:dyDescent="0.25">
      <c r="A24" s="314"/>
      <c r="B24" s="130">
        <v>3</v>
      </c>
      <c r="C24" s="118"/>
      <c r="D24" s="118"/>
      <c r="E24" s="118"/>
      <c r="F24" s="118"/>
      <c r="G24" s="118"/>
      <c r="H24" s="118"/>
      <c r="I24" s="118"/>
      <c r="J24" s="119"/>
      <c r="K24" s="118"/>
      <c r="L24" s="118"/>
      <c r="M24" s="118"/>
      <c r="N24" s="122"/>
      <c r="O24" s="129"/>
      <c r="P24" s="184"/>
      <c r="Q24" s="115"/>
      <c r="R24" s="115"/>
    </row>
    <row r="25" spans="1:18" s="174" customFormat="1" x14ac:dyDescent="0.25">
      <c r="A25" s="314"/>
      <c r="B25" s="130">
        <v>4</v>
      </c>
      <c r="C25" s="118"/>
      <c r="D25" s="118"/>
      <c r="E25" s="118"/>
      <c r="F25" s="118"/>
      <c r="G25" s="118"/>
      <c r="H25" s="118"/>
      <c r="I25" s="118"/>
      <c r="J25" s="119"/>
      <c r="K25" s="118"/>
      <c r="L25" s="118"/>
      <c r="M25" s="118"/>
      <c r="N25" s="122"/>
      <c r="O25" s="129"/>
      <c r="P25" s="184"/>
      <c r="Q25" s="115"/>
      <c r="R25" s="115"/>
    </row>
    <row r="26" spans="1:18" x14ac:dyDescent="0.3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</row>
    <row r="27" spans="1:18" ht="75" x14ac:dyDescent="0.3">
      <c r="A27" s="183"/>
      <c r="B27" s="180" t="s">
        <v>12</v>
      </c>
      <c r="C27" s="181" t="s">
        <v>11</v>
      </c>
      <c r="D27" s="116" t="s">
        <v>66</v>
      </c>
      <c r="E27" s="180" t="s">
        <v>2</v>
      </c>
      <c r="F27" s="180" t="s">
        <v>6</v>
      </c>
      <c r="G27" s="180" t="s">
        <v>7</v>
      </c>
      <c r="H27" s="181" t="s">
        <v>16</v>
      </c>
      <c r="I27" s="181" t="s">
        <v>8</v>
      </c>
      <c r="J27" s="180" t="s">
        <v>9</v>
      </c>
      <c r="K27" s="181" t="s">
        <v>10</v>
      </c>
      <c r="L27" s="181" t="s">
        <v>13</v>
      </c>
      <c r="M27" s="181" t="s">
        <v>15</v>
      </c>
      <c r="N27" s="181" t="s">
        <v>4</v>
      </c>
      <c r="O27" s="181" t="s">
        <v>5</v>
      </c>
      <c r="P27" s="181" t="s">
        <v>17</v>
      </c>
      <c r="Q27" s="181" t="s">
        <v>3</v>
      </c>
      <c r="R27" s="181" t="s">
        <v>50</v>
      </c>
    </row>
    <row r="28" spans="1:18" s="117" customFormat="1" ht="150" x14ac:dyDescent="0.25">
      <c r="A28" s="118" t="s">
        <v>38</v>
      </c>
      <c r="B28" s="118">
        <v>1</v>
      </c>
      <c r="C28" s="119" t="s">
        <v>325</v>
      </c>
      <c r="D28" s="119"/>
      <c r="E28" s="118" t="s">
        <v>326</v>
      </c>
      <c r="F28" s="250" t="s">
        <v>327</v>
      </c>
      <c r="G28" s="249"/>
      <c r="H28" s="119"/>
      <c r="I28" s="173"/>
      <c r="J28" s="125"/>
      <c r="K28" s="125"/>
      <c r="L28" s="125"/>
      <c r="M28" s="119"/>
      <c r="N28" s="131">
        <v>45036</v>
      </c>
      <c r="O28" s="122">
        <v>45040</v>
      </c>
      <c r="P28" s="184" t="s">
        <v>39</v>
      </c>
      <c r="Q28" s="133"/>
      <c r="R28" s="133"/>
    </row>
    <row r="29" spans="1:18" ht="19.5" thickBot="1" x14ac:dyDescent="0.35">
      <c r="A29" s="339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39"/>
    </row>
    <row r="30" spans="1:18" s="182" customFormat="1" ht="76.5" thickTop="1" thickBot="1" x14ac:dyDescent="0.35">
      <c r="A30" s="179"/>
      <c r="B30" s="180" t="s">
        <v>12</v>
      </c>
      <c r="C30" s="181" t="s">
        <v>11</v>
      </c>
      <c r="D30" s="116" t="s">
        <v>66</v>
      </c>
      <c r="E30" s="180" t="s">
        <v>2</v>
      </c>
      <c r="F30" s="180" t="s">
        <v>6</v>
      </c>
      <c r="G30" s="180" t="s">
        <v>7</v>
      </c>
      <c r="H30" s="181" t="s">
        <v>16</v>
      </c>
      <c r="I30" s="181" t="s">
        <v>8</v>
      </c>
      <c r="J30" s="180" t="s">
        <v>9</v>
      </c>
      <c r="K30" s="181" t="s">
        <v>10</v>
      </c>
      <c r="L30" s="181" t="s">
        <v>13</v>
      </c>
      <c r="M30" s="181" t="s">
        <v>15</v>
      </c>
      <c r="N30" s="181" t="s">
        <v>4</v>
      </c>
      <c r="O30" s="181" t="s">
        <v>5</v>
      </c>
      <c r="P30" s="181" t="s">
        <v>17</v>
      </c>
      <c r="Q30" s="181" t="s">
        <v>3</v>
      </c>
      <c r="R30" s="181" t="s">
        <v>50</v>
      </c>
    </row>
    <row r="31" spans="1:18" ht="19.5" thickTop="1" x14ac:dyDescent="0.3">
      <c r="A31" s="361" t="s">
        <v>0</v>
      </c>
      <c r="B31" s="130">
        <v>1</v>
      </c>
      <c r="C31" s="119"/>
      <c r="D31" s="119"/>
      <c r="E31" s="118"/>
      <c r="F31" s="136"/>
      <c r="G31" s="120"/>
      <c r="H31" s="120"/>
      <c r="I31" s="120"/>
      <c r="J31" s="134"/>
      <c r="K31" s="134"/>
      <c r="L31" s="134"/>
      <c r="M31" s="121"/>
      <c r="N31" s="122"/>
      <c r="O31" s="129"/>
      <c r="P31" s="184"/>
      <c r="Q31" s="124"/>
      <c r="R31" s="124"/>
    </row>
    <row r="32" spans="1:18" s="117" customFormat="1" x14ac:dyDescent="0.25">
      <c r="A32" s="362"/>
      <c r="B32" s="130">
        <v>2</v>
      </c>
      <c r="C32" s="118"/>
      <c r="D32" s="118"/>
      <c r="E32" s="118"/>
      <c r="F32" s="169"/>
      <c r="G32" s="170"/>
      <c r="H32" s="170"/>
      <c r="I32" s="170"/>
      <c r="J32" s="171"/>
      <c r="K32" s="172"/>
      <c r="L32" s="172"/>
      <c r="M32" s="119"/>
      <c r="N32" s="243"/>
      <c r="O32" s="129"/>
      <c r="P32" s="184"/>
      <c r="Q32" s="115"/>
      <c r="R32" s="115"/>
    </row>
    <row r="33" spans="1:18" x14ac:dyDescent="0.3">
      <c r="A33" s="362"/>
      <c r="B33" s="175">
        <v>3</v>
      </c>
      <c r="C33" s="119"/>
      <c r="D33" s="119"/>
      <c r="E33" s="118"/>
      <c r="F33" s="134"/>
      <c r="G33" s="134"/>
      <c r="H33" s="134"/>
      <c r="I33" s="134"/>
      <c r="J33" s="134"/>
      <c r="K33" s="134"/>
      <c r="L33" s="121"/>
      <c r="M33" s="121"/>
      <c r="N33" s="122"/>
      <c r="O33" s="129"/>
      <c r="P33" s="184"/>
      <c r="Q33" s="124"/>
      <c r="R33" s="124"/>
    </row>
    <row r="34" spans="1:18" x14ac:dyDescent="0.3">
      <c r="A34" s="363"/>
      <c r="B34" s="118">
        <v>4</v>
      </c>
      <c r="C34" s="119"/>
      <c r="D34" s="119"/>
      <c r="E34" s="118"/>
      <c r="F34" s="134"/>
      <c r="G34" s="134"/>
      <c r="H34" s="134"/>
      <c r="I34" s="134"/>
      <c r="J34" s="134"/>
      <c r="K34" s="134"/>
      <c r="L34" s="121"/>
      <c r="M34" s="121"/>
      <c r="N34" s="132"/>
      <c r="O34" s="129"/>
      <c r="P34" s="184"/>
      <c r="Q34" s="124"/>
    </row>
    <row r="35" spans="1:18" ht="19.5" thickBot="1" x14ac:dyDescent="0.35">
      <c r="A35" s="363"/>
      <c r="B35" s="118">
        <v>5</v>
      </c>
      <c r="C35" s="119"/>
      <c r="D35" s="119"/>
      <c r="E35" s="118"/>
      <c r="F35" s="134"/>
      <c r="G35" s="134"/>
      <c r="H35" s="134"/>
      <c r="I35" s="134"/>
      <c r="J35" s="134"/>
      <c r="K35" s="134"/>
      <c r="L35" s="121"/>
      <c r="M35" s="121"/>
      <c r="N35" s="132"/>
      <c r="O35" s="129"/>
      <c r="P35" s="184"/>
      <c r="Q35" s="124"/>
    </row>
    <row r="36" spans="1:18" ht="20.25" thickTop="1" thickBot="1" x14ac:dyDescent="0.35">
      <c r="A36" s="139" t="s">
        <v>14</v>
      </c>
      <c r="B36" s="126">
        <v>23</v>
      </c>
      <c r="C36" s="135"/>
      <c r="D36" s="135"/>
      <c r="E36" s="126"/>
      <c r="F36" s="140"/>
      <c r="G36" s="140"/>
      <c r="H36" s="140"/>
      <c r="I36" s="140"/>
      <c r="J36" s="135"/>
      <c r="K36" s="140"/>
      <c r="L36" s="140"/>
      <c r="M36" s="140"/>
      <c r="N36" s="135"/>
      <c r="O36" s="141"/>
      <c r="P36" s="141"/>
      <c r="Q36" s="140"/>
      <c r="R36" s="142"/>
    </row>
    <row r="37" spans="1:18" ht="19.5" thickTop="1" x14ac:dyDescent="0.3"/>
    <row r="40" spans="1:18" x14ac:dyDescent="0.3">
      <c r="A40" s="336" t="s">
        <v>319</v>
      </c>
      <c r="B40" s="337"/>
      <c r="C40" s="337"/>
      <c r="D40" s="337"/>
      <c r="E40" s="337"/>
      <c r="F40" s="337"/>
      <c r="G40" s="337"/>
      <c r="H40" s="337"/>
      <c r="I40" s="337"/>
      <c r="J40" s="337"/>
      <c r="K40" s="338"/>
    </row>
    <row r="41" spans="1:18" s="138" customFormat="1" x14ac:dyDescent="0.3">
      <c r="A41" s="143" t="s">
        <v>18</v>
      </c>
      <c r="B41" s="176"/>
      <c r="C41" s="145" t="s">
        <v>19</v>
      </c>
      <c r="D41" s="145"/>
      <c r="E41" s="145" t="s">
        <v>20</v>
      </c>
      <c r="F41" s="146" t="s">
        <v>21</v>
      </c>
      <c r="G41" s="143"/>
      <c r="H41" s="144" t="s">
        <v>22</v>
      </c>
      <c r="I41" s="143"/>
      <c r="J41" s="144" t="s">
        <v>23</v>
      </c>
      <c r="K41" s="147" t="s">
        <v>25</v>
      </c>
      <c r="N41" s="354" t="s">
        <v>33</v>
      </c>
      <c r="O41" s="355"/>
      <c r="P41" s="355"/>
      <c r="Q41" s="356"/>
    </row>
    <row r="42" spans="1:18" x14ac:dyDescent="0.3">
      <c r="A42" s="148" t="s">
        <v>35</v>
      </c>
      <c r="B42" s="177"/>
      <c r="C42" s="168">
        <v>0</v>
      </c>
      <c r="D42" s="168"/>
      <c r="E42" s="161">
        <v>0</v>
      </c>
      <c r="F42" s="150"/>
      <c r="G42" s="152"/>
      <c r="H42" s="153"/>
      <c r="I42" s="152"/>
      <c r="J42" s="149">
        <f>E42+F42+H42</f>
        <v>0</v>
      </c>
      <c r="K42" s="150">
        <f>C42-J42</f>
        <v>0</v>
      </c>
      <c r="M42" s="154"/>
      <c r="N42" s="155" t="s">
        <v>31</v>
      </c>
      <c r="O42" s="156"/>
      <c r="P42" s="157" t="s">
        <v>32</v>
      </c>
      <c r="Q42" s="158" t="s">
        <v>27</v>
      </c>
    </row>
    <row r="43" spans="1:18" x14ac:dyDescent="0.3">
      <c r="A43" s="148" t="s">
        <v>37</v>
      </c>
      <c r="B43" s="177"/>
      <c r="C43" s="168">
        <v>0</v>
      </c>
      <c r="D43" s="168"/>
      <c r="E43" s="161">
        <v>0</v>
      </c>
      <c r="F43" s="150"/>
      <c r="G43" s="152"/>
      <c r="H43" s="153"/>
      <c r="I43" s="152"/>
      <c r="J43" s="149">
        <f t="shared" ref="J43:J47" si="0">E43+F43+H43</f>
        <v>0</v>
      </c>
      <c r="K43" s="150">
        <f t="shared" ref="K43:K47" si="1">C43-J43</f>
        <v>0</v>
      </c>
      <c r="M43" s="154"/>
      <c r="N43" s="159"/>
      <c r="O43" s="153"/>
      <c r="P43" s="151"/>
      <c r="Q43" s="150"/>
    </row>
    <row r="44" spans="1:18" x14ac:dyDescent="0.3">
      <c r="A44" s="148" t="s">
        <v>36</v>
      </c>
      <c r="B44" s="177"/>
      <c r="C44" s="168">
        <v>0</v>
      </c>
      <c r="D44" s="168"/>
      <c r="E44" s="161">
        <v>0</v>
      </c>
      <c r="F44" s="150"/>
      <c r="G44" s="152"/>
      <c r="H44" s="153"/>
      <c r="I44" s="152"/>
      <c r="J44" s="149">
        <f t="shared" si="0"/>
        <v>0</v>
      </c>
      <c r="K44" s="150">
        <f t="shared" si="1"/>
        <v>0</v>
      </c>
      <c r="M44" s="154"/>
      <c r="N44" s="159"/>
      <c r="O44" s="153"/>
      <c r="P44" s="151"/>
      <c r="Q44" s="150"/>
    </row>
    <row r="45" spans="1:18" x14ac:dyDescent="0.3">
      <c r="A45" s="148" t="s">
        <v>1</v>
      </c>
      <c r="B45" s="177"/>
      <c r="C45" s="168">
        <v>0</v>
      </c>
      <c r="D45" s="168"/>
      <c r="E45" s="161">
        <v>0</v>
      </c>
      <c r="F45" s="150"/>
      <c r="G45" s="152"/>
      <c r="H45" s="153"/>
      <c r="I45" s="152"/>
      <c r="J45" s="149">
        <f t="shared" si="0"/>
        <v>0</v>
      </c>
      <c r="K45" s="150">
        <f t="shared" si="1"/>
        <v>0</v>
      </c>
      <c r="M45" s="154"/>
      <c r="N45" s="350" t="s">
        <v>28</v>
      </c>
      <c r="O45" s="351"/>
      <c r="P45" s="161">
        <f>E48</f>
        <v>1</v>
      </c>
      <c r="Q45" s="162">
        <f>(P45/$P$48)*100</f>
        <v>100</v>
      </c>
    </row>
    <row r="46" spans="1:18" x14ac:dyDescent="0.3">
      <c r="A46" s="148" t="s">
        <v>38</v>
      </c>
      <c r="B46" s="177"/>
      <c r="C46" s="168">
        <v>1</v>
      </c>
      <c r="D46" s="168"/>
      <c r="E46" s="161">
        <v>1</v>
      </c>
      <c r="F46" s="150"/>
      <c r="G46" s="152"/>
      <c r="H46" s="153"/>
      <c r="I46" s="152"/>
      <c r="J46" s="149">
        <f t="shared" si="0"/>
        <v>1</v>
      </c>
      <c r="K46" s="150">
        <f t="shared" si="1"/>
        <v>0</v>
      </c>
      <c r="M46" s="154"/>
      <c r="N46" s="350" t="s">
        <v>29</v>
      </c>
      <c r="O46" s="351"/>
      <c r="P46" s="161">
        <f>F48</f>
        <v>0</v>
      </c>
      <c r="Q46" s="162">
        <f>(P46/$P$48)*100</f>
        <v>0</v>
      </c>
    </row>
    <row r="47" spans="1:18" x14ac:dyDescent="0.3">
      <c r="A47" s="148" t="s">
        <v>0</v>
      </c>
      <c r="B47" s="177"/>
      <c r="C47" s="168">
        <v>0</v>
      </c>
      <c r="D47" s="168"/>
      <c r="E47" s="161">
        <v>0</v>
      </c>
      <c r="F47" s="150"/>
      <c r="G47" s="152"/>
      <c r="H47" s="153"/>
      <c r="I47" s="152"/>
      <c r="J47" s="149">
        <f t="shared" si="0"/>
        <v>0</v>
      </c>
      <c r="K47" s="150">
        <f t="shared" si="1"/>
        <v>0</v>
      </c>
      <c r="M47" s="154"/>
      <c r="N47" s="359" t="s">
        <v>30</v>
      </c>
      <c r="O47" s="360"/>
      <c r="P47" s="161">
        <f>H48</f>
        <v>0</v>
      </c>
      <c r="Q47" s="162">
        <f>(P47/$P$48)*100</f>
        <v>0</v>
      </c>
    </row>
    <row r="48" spans="1:18" x14ac:dyDescent="0.3">
      <c r="A48" s="163" t="s">
        <v>24</v>
      </c>
      <c r="B48" s="178"/>
      <c r="C48" s="124">
        <f>SUM(C42:C47)</f>
        <v>1</v>
      </c>
      <c r="D48" s="124"/>
      <c r="E48" s="124">
        <f>SUM(E42:E47)</f>
        <v>1</v>
      </c>
      <c r="F48" s="158">
        <f>SUM(F42:F47)</f>
        <v>0</v>
      </c>
      <c r="G48" s="165"/>
      <c r="H48" s="156">
        <f>SUM(H42:H47)</f>
        <v>0</v>
      </c>
      <c r="I48" s="165"/>
      <c r="J48" s="164">
        <f>SUM(J42:J47)</f>
        <v>1</v>
      </c>
      <c r="K48" s="158">
        <f>SUM(K42:K47)</f>
        <v>0</v>
      </c>
      <c r="M48" s="154"/>
      <c r="N48" s="352" t="s">
        <v>26</v>
      </c>
      <c r="O48" s="353"/>
      <c r="P48" s="115">
        <f>SUM(P45:P47)</f>
        <v>1</v>
      </c>
      <c r="Q48" s="166">
        <f>(P48/$P$48)*100</f>
        <v>100</v>
      </c>
    </row>
    <row r="50" spans="1:17" x14ac:dyDescent="0.3">
      <c r="A50" s="336" t="s">
        <v>348</v>
      </c>
      <c r="B50" s="337"/>
      <c r="C50" s="337"/>
      <c r="D50" s="337"/>
      <c r="E50" s="337"/>
      <c r="F50" s="337"/>
      <c r="G50" s="337"/>
      <c r="H50" s="337"/>
      <c r="I50" s="337"/>
      <c r="J50" s="337"/>
      <c r="K50" s="338"/>
      <c r="N50" s="354" t="s">
        <v>34</v>
      </c>
      <c r="O50" s="355"/>
      <c r="P50" s="355"/>
      <c r="Q50" s="356"/>
    </row>
    <row r="51" spans="1:17" x14ac:dyDescent="0.3">
      <c r="A51" s="143" t="s">
        <v>18</v>
      </c>
      <c r="B51" s="176"/>
      <c r="C51" s="145" t="s">
        <v>19</v>
      </c>
      <c r="D51" s="145"/>
      <c r="E51" s="145" t="s">
        <v>20</v>
      </c>
      <c r="F51" s="146" t="s">
        <v>21</v>
      </c>
      <c r="G51" s="143"/>
      <c r="H51" s="144" t="s">
        <v>22</v>
      </c>
      <c r="I51" s="143"/>
      <c r="J51" s="144" t="s">
        <v>23</v>
      </c>
      <c r="K51" s="147" t="s">
        <v>25</v>
      </c>
      <c r="N51" s="155" t="s">
        <v>31</v>
      </c>
      <c r="O51" s="156"/>
      <c r="P51" s="157" t="s">
        <v>32</v>
      </c>
      <c r="Q51" s="158" t="s">
        <v>27</v>
      </c>
    </row>
    <row r="52" spans="1:17" x14ac:dyDescent="0.3">
      <c r="A52" s="148" t="s">
        <v>35</v>
      </c>
      <c r="B52" s="177"/>
      <c r="C52" s="168">
        <f>SUM(fevereiro!C92+C42)</f>
        <v>14</v>
      </c>
      <c r="D52" s="168"/>
      <c r="E52" s="161">
        <f>fevereiro!E102+março!E31</f>
        <v>14</v>
      </c>
      <c r="F52" s="168">
        <f>SUM(fevereiro!F102+março!F31)</f>
        <v>0</v>
      </c>
      <c r="G52" s="152"/>
      <c r="H52" s="153"/>
      <c r="I52" s="152"/>
      <c r="J52" s="149">
        <f>E52+F52+H52</f>
        <v>14</v>
      </c>
      <c r="K52" s="150">
        <f>C52-J52</f>
        <v>0</v>
      </c>
      <c r="N52" s="357" t="s">
        <v>28</v>
      </c>
      <c r="O52" s="358"/>
      <c r="P52" s="161">
        <f>E58</f>
        <v>114</v>
      </c>
      <c r="Q52" s="162">
        <f>(P52/$P$48)*100</f>
        <v>11400</v>
      </c>
    </row>
    <row r="53" spans="1:17" x14ac:dyDescent="0.3">
      <c r="A53" s="148" t="s">
        <v>37</v>
      </c>
      <c r="B53" s="177"/>
      <c r="C53" s="168">
        <f>SUM(fevereiro!C93+C43)</f>
        <v>0</v>
      </c>
      <c r="D53" s="168"/>
      <c r="E53" s="161">
        <v>0</v>
      </c>
      <c r="F53" s="168">
        <f>SUM(fevereiro!F103+março!F32)</f>
        <v>0</v>
      </c>
      <c r="G53" s="152"/>
      <c r="H53" s="153"/>
      <c r="I53" s="152"/>
      <c r="J53" s="149">
        <f>E53+F53+H53</f>
        <v>0</v>
      </c>
      <c r="K53" s="150">
        <f>C53-J53</f>
        <v>0</v>
      </c>
      <c r="N53" s="350" t="s">
        <v>29</v>
      </c>
      <c r="O53" s="351"/>
      <c r="P53" s="161">
        <f>F58</f>
        <v>2</v>
      </c>
      <c r="Q53" s="162">
        <f>(P53/$P$48)*100</f>
        <v>200</v>
      </c>
    </row>
    <row r="54" spans="1:17" x14ac:dyDescent="0.3">
      <c r="A54" s="148" t="s">
        <v>36</v>
      </c>
      <c r="B54" s="177"/>
      <c r="C54" s="168">
        <f>SUM(fevereiro!C104+março!C33)</f>
        <v>27</v>
      </c>
      <c r="D54" s="168"/>
      <c r="E54" s="161">
        <f>SUM(fevereiro!E104+março!E33)</f>
        <v>27</v>
      </c>
      <c r="F54" s="168">
        <f>SUM(fevereiro!F104+março!F33)</f>
        <v>0</v>
      </c>
      <c r="G54" s="152"/>
      <c r="H54" s="153"/>
      <c r="I54" s="152"/>
      <c r="J54" s="149">
        <f>E54+F54+H54</f>
        <v>27</v>
      </c>
      <c r="K54" s="150">
        <f>C54-J54</f>
        <v>0</v>
      </c>
      <c r="N54" s="350" t="s">
        <v>30</v>
      </c>
      <c r="O54" s="351"/>
      <c r="P54" s="161">
        <f>H58</f>
        <v>0</v>
      </c>
      <c r="Q54" s="162">
        <f>(P54/$P$48)*100</f>
        <v>0</v>
      </c>
    </row>
    <row r="55" spans="1:17" x14ac:dyDescent="0.3">
      <c r="A55" s="148" t="s">
        <v>1</v>
      </c>
      <c r="B55" s="177"/>
      <c r="C55" s="168">
        <f>SUM(fevereiro!C105+março!C34)</f>
        <v>22</v>
      </c>
      <c r="D55" s="168"/>
      <c r="E55" s="161">
        <f>fevereiro!E105+março!E34</f>
        <v>20</v>
      </c>
      <c r="F55" s="168">
        <f>SUM(fevereiro!F105+março!F34)</f>
        <v>2</v>
      </c>
      <c r="G55" s="152"/>
      <c r="H55" s="153"/>
      <c r="I55" s="152"/>
      <c r="J55" s="149">
        <f t="shared" ref="J55:J56" si="2">E55+F55+H55</f>
        <v>22</v>
      </c>
      <c r="K55" s="150">
        <f t="shared" ref="K55:K57" si="3">C55-J55</f>
        <v>0</v>
      </c>
      <c r="N55" s="159"/>
      <c r="O55" s="160"/>
      <c r="P55" s="161"/>
      <c r="Q55" s="162"/>
    </row>
    <row r="56" spans="1:17" x14ac:dyDescent="0.3">
      <c r="A56" s="148" t="s">
        <v>38</v>
      </c>
      <c r="B56" s="177"/>
      <c r="C56" s="168">
        <f>SUM(fevereiro!C106+março!C35)</f>
        <v>23</v>
      </c>
      <c r="D56" s="168"/>
      <c r="E56" s="161">
        <f>SUM(março!E45+abril!E46)</f>
        <v>24</v>
      </c>
      <c r="F56" s="168">
        <f>SUM(fevereiro!F106+março!F35)</f>
        <v>0</v>
      </c>
      <c r="G56" s="152"/>
      <c r="H56" s="153"/>
      <c r="I56" s="152"/>
      <c r="J56" s="149">
        <f t="shared" si="2"/>
        <v>24</v>
      </c>
      <c r="K56" s="150">
        <f t="shared" si="3"/>
        <v>-1</v>
      </c>
      <c r="N56" s="159"/>
      <c r="O56" s="160"/>
      <c r="P56" s="161"/>
      <c r="Q56" s="162"/>
    </row>
    <row r="57" spans="1:17" x14ac:dyDescent="0.3">
      <c r="A57" s="148" t="s">
        <v>0</v>
      </c>
      <c r="B57" s="177"/>
      <c r="C57" s="168">
        <f>SUM(fevereiro!C107+março!C36)+C46</f>
        <v>30</v>
      </c>
      <c r="D57" s="168"/>
      <c r="E57" s="161">
        <f>SUM(março!E46+abril!E47)</f>
        <v>29</v>
      </c>
      <c r="F57" s="168">
        <f>SUM(fevereiro!F107+março!F36)</f>
        <v>0</v>
      </c>
      <c r="G57" s="152"/>
      <c r="H57" s="153"/>
      <c r="I57" s="152"/>
      <c r="J57" s="149">
        <f>E57+F57+H57</f>
        <v>29</v>
      </c>
      <c r="K57" s="150">
        <f t="shared" si="3"/>
        <v>1</v>
      </c>
      <c r="N57" s="352" t="s">
        <v>26</v>
      </c>
      <c r="O57" s="353"/>
      <c r="P57" s="115">
        <f>SUM(P52:P54)</f>
        <v>116</v>
      </c>
      <c r="Q57" s="166">
        <f>(P57/$P$48)*100</f>
        <v>11600</v>
      </c>
    </row>
    <row r="58" spans="1:17" x14ac:dyDescent="0.3">
      <c r="A58" s="163" t="s">
        <v>24</v>
      </c>
      <c r="B58" s="178"/>
      <c r="C58" s="124">
        <f>SUM(C52:C57)</f>
        <v>116</v>
      </c>
      <c r="D58" s="124"/>
      <c r="E58" s="124">
        <f>SUM(E52:E57)</f>
        <v>114</v>
      </c>
      <c r="F58" s="124">
        <f>SUM(F52:F57)</f>
        <v>2</v>
      </c>
      <c r="G58" s="165"/>
      <c r="H58" s="156">
        <f>SUM(H52:H57)</f>
        <v>0</v>
      </c>
      <c r="I58" s="165"/>
      <c r="J58" s="164">
        <f>SUM(J52:J57)</f>
        <v>116</v>
      </c>
      <c r="K58" s="158">
        <f>SUM(K52:K57)</f>
        <v>0</v>
      </c>
    </row>
    <row r="99" spans="3:3" x14ac:dyDescent="0.3">
      <c r="C99" s="138" t="b">
        <f>março!C41=SUM(janeiro!C78+fevereiro!C92)</f>
        <v>1</v>
      </c>
    </row>
  </sheetData>
  <mergeCells count="23">
    <mergeCell ref="A50:K50"/>
    <mergeCell ref="N50:Q50"/>
    <mergeCell ref="A31:A35"/>
    <mergeCell ref="A40:K40"/>
    <mergeCell ref="N41:Q41"/>
    <mergeCell ref="N45:O45"/>
    <mergeCell ref="N46:O46"/>
    <mergeCell ref="N52:O52"/>
    <mergeCell ref="N53:O53"/>
    <mergeCell ref="N54:O54"/>
    <mergeCell ref="N57:O57"/>
    <mergeCell ref="A1:R3"/>
    <mergeCell ref="A5:A8"/>
    <mergeCell ref="A10:A11"/>
    <mergeCell ref="C10:C11"/>
    <mergeCell ref="A12:R12"/>
    <mergeCell ref="A14:A19"/>
    <mergeCell ref="A20:R20"/>
    <mergeCell ref="A22:A25"/>
    <mergeCell ref="A26:R26"/>
    <mergeCell ref="A29:R29"/>
    <mergeCell ref="N47:O47"/>
    <mergeCell ref="N48:O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opLeftCell="E34" workbookViewId="0">
      <selection activeCell="C51" sqref="C51"/>
    </sheetView>
  </sheetViews>
  <sheetFormatPr defaultRowHeight="18.75" x14ac:dyDescent="0.3"/>
  <cols>
    <col min="1" max="1" width="31.7109375" style="138" customWidth="1"/>
    <col min="2" max="2" width="5.85546875" style="174" customWidth="1"/>
    <col min="3" max="3" width="28.85546875" style="138" customWidth="1"/>
    <col min="4" max="4" width="19.28515625" style="138" bestFit="1" customWidth="1"/>
    <col min="5" max="5" width="16.28515625" style="174" bestFit="1" customWidth="1"/>
    <col min="6" max="6" width="29.42578125" style="114" customWidth="1"/>
    <col min="7" max="7" width="8.85546875" style="114" bestFit="1" customWidth="1"/>
    <col min="8" max="8" width="13.5703125" style="114" bestFit="1" customWidth="1"/>
    <col min="9" max="9" width="9" style="114" customWidth="1"/>
    <col min="10" max="10" width="11.85546875" style="138" bestFit="1" customWidth="1"/>
    <col min="11" max="11" width="9" style="114" customWidth="1"/>
    <col min="12" max="12" width="19.42578125" style="114" customWidth="1"/>
    <col min="13" max="13" width="20.28515625" style="114" customWidth="1"/>
    <col min="14" max="14" width="36.5703125" style="138" customWidth="1"/>
    <col min="15" max="15" width="20.5703125" style="117" bestFit="1" customWidth="1"/>
    <col min="16" max="16" width="25.5703125" style="117" bestFit="1" customWidth="1"/>
    <col min="17" max="17" width="13.5703125" style="114" customWidth="1"/>
    <col min="18" max="18" width="23" style="138" customWidth="1"/>
    <col min="19" max="16384" width="9.140625" style="114"/>
  </cols>
  <sheetData>
    <row r="1" spans="1:18" ht="19.5" thickTop="1" x14ac:dyDescent="0.3">
      <c r="A1" s="264" t="s">
        <v>329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x14ac:dyDescent="0.3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18" s="117" customFormat="1" ht="75" x14ac:dyDescent="0.25">
      <c r="A4" s="115"/>
      <c r="B4" s="115" t="s">
        <v>12</v>
      </c>
      <c r="C4" s="116" t="s">
        <v>11</v>
      </c>
      <c r="D4" s="116" t="s">
        <v>66</v>
      </c>
      <c r="E4" s="115" t="s">
        <v>2</v>
      </c>
      <c r="F4" s="115" t="s">
        <v>6</v>
      </c>
      <c r="G4" s="115" t="s">
        <v>7</v>
      </c>
      <c r="H4" s="116" t="s">
        <v>16</v>
      </c>
      <c r="I4" s="116" t="s">
        <v>8</v>
      </c>
      <c r="J4" s="115" t="s">
        <v>9</v>
      </c>
      <c r="K4" s="116" t="s">
        <v>10</v>
      </c>
      <c r="L4" s="116" t="s">
        <v>13</v>
      </c>
      <c r="M4" s="116" t="s">
        <v>15</v>
      </c>
      <c r="N4" s="116" t="s">
        <v>4</v>
      </c>
      <c r="O4" s="116" t="s">
        <v>5</v>
      </c>
      <c r="P4" s="116" t="s">
        <v>17</v>
      </c>
      <c r="Q4" s="116" t="s">
        <v>3</v>
      </c>
      <c r="R4" s="116" t="s">
        <v>50</v>
      </c>
    </row>
    <row r="5" spans="1:18" x14ac:dyDescent="0.3">
      <c r="A5" s="344" t="s">
        <v>35</v>
      </c>
      <c r="B5" s="118">
        <v>1</v>
      </c>
      <c r="C5" s="119"/>
      <c r="D5" s="119"/>
      <c r="E5" s="118"/>
      <c r="F5" s="119"/>
      <c r="G5" s="120"/>
      <c r="H5" s="120"/>
      <c r="I5" s="120"/>
      <c r="J5" s="134"/>
      <c r="K5" s="120"/>
      <c r="L5" s="120"/>
      <c r="M5" s="121"/>
      <c r="N5" s="122"/>
      <c r="O5" s="122"/>
      <c r="P5" s="123"/>
      <c r="Q5" s="124"/>
      <c r="R5" s="124"/>
    </row>
    <row r="6" spans="1:18" x14ac:dyDescent="0.3">
      <c r="A6" s="344"/>
      <c r="B6" s="118">
        <v>2</v>
      </c>
      <c r="C6" s="119"/>
      <c r="D6" s="119"/>
      <c r="E6" s="118"/>
      <c r="F6" s="120"/>
      <c r="G6" s="120"/>
      <c r="H6" s="120"/>
      <c r="I6" s="120"/>
      <c r="J6" s="134"/>
      <c r="K6" s="120"/>
      <c r="L6" s="120"/>
      <c r="M6" s="121"/>
      <c r="N6" s="122"/>
      <c r="O6" s="122"/>
      <c r="P6" s="122"/>
      <c r="Q6" s="124"/>
      <c r="R6" s="124"/>
    </row>
    <row r="7" spans="1:18" ht="19.5" thickBot="1" x14ac:dyDescent="0.35">
      <c r="A7" s="126"/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6"/>
      <c r="P7" s="126"/>
      <c r="Q7" s="126"/>
      <c r="R7" s="126"/>
    </row>
    <row r="8" spans="1:18" ht="19.5" thickTop="1" x14ac:dyDescent="0.3">
      <c r="A8" s="303" t="s">
        <v>49</v>
      </c>
      <c r="B8" s="56">
        <v>1</v>
      </c>
      <c r="C8" s="277" t="s">
        <v>47</v>
      </c>
      <c r="D8" s="202"/>
      <c r="E8" s="8"/>
      <c r="F8" s="19"/>
      <c r="G8" s="19"/>
      <c r="H8" s="19"/>
      <c r="I8" s="19"/>
      <c r="J8" s="8"/>
      <c r="K8" s="19"/>
      <c r="L8" s="19"/>
      <c r="M8" s="19"/>
      <c r="N8" s="8"/>
      <c r="O8" s="57"/>
      <c r="P8" s="14"/>
      <c r="Q8" s="2"/>
      <c r="R8" s="2"/>
    </row>
    <row r="9" spans="1:18" x14ac:dyDescent="0.3">
      <c r="A9" s="304"/>
      <c r="B9" s="52">
        <v>2</v>
      </c>
      <c r="C9" s="278"/>
      <c r="D9" s="203"/>
      <c r="E9" s="8"/>
      <c r="F9" s="19"/>
      <c r="G9" s="19"/>
      <c r="H9" s="19"/>
      <c r="I9" s="19"/>
      <c r="J9" s="8"/>
      <c r="K9" s="19"/>
      <c r="L9" s="19"/>
      <c r="M9" s="19"/>
      <c r="N9" s="8"/>
      <c r="O9" s="57"/>
      <c r="P9" s="14"/>
      <c r="Q9" s="2"/>
      <c r="R9" s="2"/>
    </row>
    <row r="10" spans="1:18" x14ac:dyDescent="0.3">
      <c r="A10" s="345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</row>
    <row r="11" spans="1:18" ht="75.75" thickBot="1" x14ac:dyDescent="0.35">
      <c r="A11" s="179"/>
      <c r="B11" s="180" t="s">
        <v>12</v>
      </c>
      <c r="C11" s="181" t="s">
        <v>11</v>
      </c>
      <c r="D11" s="116" t="s">
        <v>66</v>
      </c>
      <c r="E11" s="180" t="s">
        <v>2</v>
      </c>
      <c r="F11" s="180" t="s">
        <v>6</v>
      </c>
      <c r="G11" s="180" t="s">
        <v>7</v>
      </c>
      <c r="H11" s="181" t="s">
        <v>16</v>
      </c>
      <c r="I11" s="181" t="s">
        <v>8</v>
      </c>
      <c r="J11" s="180" t="s">
        <v>9</v>
      </c>
      <c r="K11" s="181" t="s">
        <v>10</v>
      </c>
      <c r="L11" s="181" t="s">
        <v>13</v>
      </c>
      <c r="M11" s="181" t="s">
        <v>15</v>
      </c>
      <c r="N11" s="181" t="s">
        <v>4</v>
      </c>
      <c r="O11" s="181" t="s">
        <v>5</v>
      </c>
      <c r="P11" s="181" t="s">
        <v>17</v>
      </c>
      <c r="Q11" s="181" t="s">
        <v>3</v>
      </c>
      <c r="R11" s="181" t="s">
        <v>50</v>
      </c>
    </row>
    <row r="12" spans="1:18" ht="113.25" thickTop="1" x14ac:dyDescent="0.3">
      <c r="A12" s="313" t="s">
        <v>36</v>
      </c>
      <c r="B12" s="128">
        <v>1</v>
      </c>
      <c r="C12" s="119" t="s">
        <v>161</v>
      </c>
      <c r="D12" s="118"/>
      <c r="E12" s="118" t="s">
        <v>340</v>
      </c>
      <c r="F12" s="119" t="s">
        <v>341</v>
      </c>
      <c r="G12" s="118"/>
      <c r="H12" s="118"/>
      <c r="I12" s="118"/>
      <c r="J12" s="119"/>
      <c r="K12" s="125"/>
      <c r="L12" s="125"/>
      <c r="M12" s="125"/>
      <c r="N12" s="122">
        <v>45069</v>
      </c>
      <c r="O12" s="129">
        <v>45075</v>
      </c>
      <c r="P12" s="184" t="s">
        <v>39</v>
      </c>
      <c r="Q12" s="115"/>
      <c r="R12" s="115"/>
    </row>
    <row r="13" spans="1:18" ht="75" x14ac:dyDescent="0.3">
      <c r="A13" s="314"/>
      <c r="B13" s="130">
        <v>2</v>
      </c>
      <c r="C13" s="119" t="s">
        <v>161</v>
      </c>
      <c r="D13" s="118"/>
      <c r="E13" s="251" t="s">
        <v>343</v>
      </c>
      <c r="F13" s="119" t="s">
        <v>342</v>
      </c>
      <c r="G13" s="118"/>
      <c r="H13" s="118"/>
      <c r="I13" s="118"/>
      <c r="J13" s="119"/>
      <c r="K13" s="125"/>
      <c r="L13" s="125"/>
      <c r="M13" s="125"/>
      <c r="N13" s="122">
        <v>45069</v>
      </c>
      <c r="O13" s="129">
        <v>45075</v>
      </c>
      <c r="P13" s="184" t="s">
        <v>39</v>
      </c>
      <c r="Q13" s="115"/>
      <c r="R13" s="115"/>
    </row>
    <row r="14" spans="1:18" ht="75" x14ac:dyDescent="0.3">
      <c r="A14" s="314"/>
      <c r="B14" s="130">
        <v>3</v>
      </c>
      <c r="C14" s="119" t="s">
        <v>161</v>
      </c>
      <c r="D14" s="118"/>
      <c r="E14" s="251" t="s">
        <v>344</v>
      </c>
      <c r="F14" s="119" t="s">
        <v>345</v>
      </c>
      <c r="G14" s="118"/>
      <c r="H14" s="118"/>
      <c r="I14" s="118"/>
      <c r="J14" s="119"/>
      <c r="K14" s="125"/>
      <c r="L14" s="125"/>
      <c r="M14" s="125"/>
      <c r="N14" s="122">
        <v>45069</v>
      </c>
      <c r="O14" s="129">
        <v>45075</v>
      </c>
      <c r="P14" s="184" t="s">
        <v>39</v>
      </c>
      <c r="Q14" s="124"/>
      <c r="R14" s="124"/>
    </row>
    <row r="15" spans="1:18" x14ac:dyDescent="0.3">
      <c r="A15" s="345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</row>
    <row r="16" spans="1:18" ht="75.75" thickBot="1" x14ac:dyDescent="0.35">
      <c r="A16" s="179"/>
      <c r="B16" s="180" t="s">
        <v>12</v>
      </c>
      <c r="C16" s="181" t="s">
        <v>11</v>
      </c>
      <c r="D16" s="116" t="s">
        <v>66</v>
      </c>
      <c r="E16" s="180" t="s">
        <v>2</v>
      </c>
      <c r="F16" s="180" t="s">
        <v>6</v>
      </c>
      <c r="G16" s="180" t="s">
        <v>7</v>
      </c>
      <c r="H16" s="181" t="s">
        <v>16</v>
      </c>
      <c r="I16" s="181" t="s">
        <v>8</v>
      </c>
      <c r="J16" s="180" t="s">
        <v>9</v>
      </c>
      <c r="K16" s="181" t="s">
        <v>10</v>
      </c>
      <c r="L16" s="181" t="s">
        <v>13</v>
      </c>
      <c r="M16" s="181" t="s">
        <v>15</v>
      </c>
      <c r="N16" s="181" t="s">
        <v>4</v>
      </c>
      <c r="O16" s="181" t="s">
        <v>5</v>
      </c>
      <c r="P16" s="181" t="s">
        <v>17</v>
      </c>
      <c r="Q16" s="181" t="s">
        <v>3</v>
      </c>
      <c r="R16" s="181" t="s">
        <v>50</v>
      </c>
    </row>
    <row r="17" spans="1:18" s="117" customFormat="1" ht="19.5" thickTop="1" x14ac:dyDescent="0.25">
      <c r="A17" s="313" t="s">
        <v>1</v>
      </c>
      <c r="B17" s="128">
        <v>1</v>
      </c>
      <c r="C17" s="119"/>
      <c r="D17" s="119"/>
      <c r="E17" s="118"/>
      <c r="F17" s="125"/>
      <c r="G17" s="125"/>
      <c r="H17" s="125"/>
      <c r="I17" s="125"/>
      <c r="J17" s="118"/>
      <c r="K17" s="125"/>
      <c r="L17" s="125"/>
      <c r="M17" s="119"/>
      <c r="N17" s="122"/>
      <c r="O17" s="129"/>
      <c r="P17" s="184"/>
      <c r="Q17" s="115"/>
      <c r="R17" s="115"/>
    </row>
    <row r="18" spans="1:18" s="117" customFormat="1" x14ac:dyDescent="0.25">
      <c r="A18" s="314"/>
      <c r="B18" s="130">
        <v>2</v>
      </c>
      <c r="C18" s="119"/>
      <c r="D18" s="119"/>
      <c r="E18" s="118"/>
      <c r="F18" s="125"/>
      <c r="G18" s="125"/>
      <c r="H18" s="125"/>
      <c r="I18" s="125"/>
      <c r="J18" s="118"/>
      <c r="K18" s="125"/>
      <c r="L18" s="125"/>
      <c r="M18" s="119"/>
      <c r="N18" s="122"/>
      <c r="O18" s="129"/>
      <c r="P18" s="184"/>
      <c r="Q18" s="115"/>
      <c r="R18" s="115"/>
    </row>
    <row r="19" spans="1:18" s="174" customFormat="1" x14ac:dyDescent="0.25">
      <c r="A19" s="314"/>
      <c r="B19" s="130">
        <v>3</v>
      </c>
      <c r="C19" s="118"/>
      <c r="D19" s="118"/>
      <c r="E19" s="118"/>
      <c r="F19" s="118"/>
      <c r="G19" s="118"/>
      <c r="H19" s="118"/>
      <c r="I19" s="118"/>
      <c r="J19" s="119"/>
      <c r="K19" s="118"/>
      <c r="L19" s="118"/>
      <c r="M19" s="118"/>
      <c r="N19" s="122"/>
      <c r="O19" s="129"/>
      <c r="P19" s="184"/>
      <c r="Q19" s="115"/>
      <c r="R19" s="115"/>
    </row>
    <row r="20" spans="1:18" s="174" customFormat="1" x14ac:dyDescent="0.25">
      <c r="A20" s="314"/>
      <c r="B20" s="130">
        <v>4</v>
      </c>
      <c r="C20" s="118"/>
      <c r="D20" s="118"/>
      <c r="E20" s="118"/>
      <c r="F20" s="118"/>
      <c r="G20" s="118"/>
      <c r="H20" s="118"/>
      <c r="I20" s="118"/>
      <c r="J20" s="119"/>
      <c r="K20" s="118"/>
      <c r="L20" s="118"/>
      <c r="M20" s="118"/>
      <c r="N20" s="122"/>
      <c r="O20" s="129"/>
      <c r="P20" s="184"/>
      <c r="Q20" s="115"/>
      <c r="R20" s="115"/>
    </row>
    <row r="21" spans="1:18" x14ac:dyDescent="0.3">
      <c r="A21" s="345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</row>
    <row r="22" spans="1:18" ht="75" x14ac:dyDescent="0.3">
      <c r="A22" s="183"/>
      <c r="B22" s="180" t="s">
        <v>12</v>
      </c>
      <c r="C22" s="181" t="s">
        <v>11</v>
      </c>
      <c r="D22" s="116" t="s">
        <v>66</v>
      </c>
      <c r="E22" s="180" t="s">
        <v>2</v>
      </c>
      <c r="F22" s="180" t="s">
        <v>6</v>
      </c>
      <c r="G22" s="180" t="s">
        <v>7</v>
      </c>
      <c r="H22" s="181" t="s">
        <v>16</v>
      </c>
      <c r="I22" s="181" t="s">
        <v>8</v>
      </c>
      <c r="J22" s="180" t="s">
        <v>9</v>
      </c>
      <c r="K22" s="181" t="s">
        <v>10</v>
      </c>
      <c r="L22" s="181" t="s">
        <v>13</v>
      </c>
      <c r="M22" s="181" t="s">
        <v>15</v>
      </c>
      <c r="N22" s="181" t="s">
        <v>4</v>
      </c>
      <c r="O22" s="181" t="s">
        <v>5</v>
      </c>
      <c r="P22" s="181" t="s">
        <v>17</v>
      </c>
      <c r="Q22" s="181" t="s">
        <v>3</v>
      </c>
      <c r="R22" s="181" t="s">
        <v>50</v>
      </c>
    </row>
    <row r="23" spans="1:18" s="117" customFormat="1" ht="56.25" x14ac:dyDescent="0.25">
      <c r="A23" s="344" t="s">
        <v>38</v>
      </c>
      <c r="B23" s="118">
        <v>1</v>
      </c>
      <c r="C23" s="119" t="s">
        <v>161</v>
      </c>
      <c r="D23" s="119"/>
      <c r="E23" s="118" t="s">
        <v>336</v>
      </c>
      <c r="F23" s="250" t="s">
        <v>337</v>
      </c>
      <c r="G23" s="259"/>
      <c r="H23" s="119"/>
      <c r="I23" s="173"/>
      <c r="J23" s="125"/>
      <c r="K23" s="125"/>
      <c r="L23" s="125"/>
      <c r="M23" s="119"/>
      <c r="N23" s="122">
        <v>45069</v>
      </c>
      <c r="O23" s="129">
        <v>45075</v>
      </c>
      <c r="P23" s="184" t="s">
        <v>39</v>
      </c>
      <c r="Q23" s="133"/>
      <c r="R23" s="133"/>
    </row>
    <row r="24" spans="1:18" s="117" customFormat="1" ht="75" x14ac:dyDescent="0.25">
      <c r="A24" s="344"/>
      <c r="B24" s="118">
        <v>2</v>
      </c>
      <c r="C24" s="119" t="s">
        <v>161</v>
      </c>
      <c r="D24" s="119"/>
      <c r="E24" s="251" t="s">
        <v>339</v>
      </c>
      <c r="F24" s="119" t="s">
        <v>338</v>
      </c>
      <c r="G24" s="125"/>
      <c r="H24" s="125"/>
      <c r="I24" s="173"/>
      <c r="J24" s="118"/>
      <c r="K24" s="125"/>
      <c r="L24" s="119"/>
      <c r="M24" s="119"/>
      <c r="N24" s="122">
        <v>45069</v>
      </c>
      <c r="O24" s="129">
        <v>45075</v>
      </c>
      <c r="P24" s="184" t="s">
        <v>39</v>
      </c>
      <c r="Q24" s="115"/>
      <c r="R24" s="115"/>
    </row>
    <row r="25" spans="1:18" ht="93.75" x14ac:dyDescent="0.3">
      <c r="A25" s="344"/>
      <c r="B25" s="118">
        <v>3</v>
      </c>
      <c r="C25" s="119" t="s">
        <v>161</v>
      </c>
      <c r="D25" s="119"/>
      <c r="E25" s="118" t="s">
        <v>346</v>
      </c>
      <c r="F25" s="119" t="s">
        <v>347</v>
      </c>
      <c r="G25" s="125"/>
      <c r="H25" s="125"/>
      <c r="I25" s="173"/>
      <c r="J25" s="118"/>
      <c r="K25" s="125"/>
      <c r="L25" s="121"/>
      <c r="M25" s="119"/>
      <c r="N25" s="122">
        <v>45069</v>
      </c>
      <c r="O25" s="129">
        <v>45075</v>
      </c>
      <c r="P25" s="184" t="s">
        <v>39</v>
      </c>
      <c r="Q25" s="124"/>
      <c r="R25" s="124"/>
    </row>
    <row r="26" spans="1:18" ht="19.5" thickBot="1" x14ac:dyDescent="0.35">
      <c r="A26" s="339"/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39"/>
    </row>
    <row r="27" spans="1:18" s="182" customFormat="1" ht="76.5" thickTop="1" thickBot="1" x14ac:dyDescent="0.35">
      <c r="A27" s="179"/>
      <c r="B27" s="180" t="s">
        <v>12</v>
      </c>
      <c r="C27" s="181" t="s">
        <v>11</v>
      </c>
      <c r="D27" s="116" t="s">
        <v>66</v>
      </c>
      <c r="E27" s="180" t="s">
        <v>2</v>
      </c>
      <c r="F27" s="180" t="s">
        <v>6</v>
      </c>
      <c r="G27" s="180" t="s">
        <v>7</v>
      </c>
      <c r="H27" s="181" t="s">
        <v>16</v>
      </c>
      <c r="I27" s="181" t="s">
        <v>8</v>
      </c>
      <c r="J27" s="180" t="s">
        <v>9</v>
      </c>
      <c r="K27" s="181" t="s">
        <v>10</v>
      </c>
      <c r="L27" s="181" t="s">
        <v>13</v>
      </c>
      <c r="M27" s="181" t="s">
        <v>15</v>
      </c>
      <c r="N27" s="181" t="s">
        <v>4</v>
      </c>
      <c r="O27" s="181" t="s">
        <v>5</v>
      </c>
      <c r="P27" s="181" t="s">
        <v>17</v>
      </c>
      <c r="Q27" s="181" t="s">
        <v>3</v>
      </c>
      <c r="R27" s="181" t="s">
        <v>50</v>
      </c>
    </row>
    <row r="28" spans="1:18" ht="57" thickTop="1" x14ac:dyDescent="0.3">
      <c r="A28" s="361" t="s">
        <v>0</v>
      </c>
      <c r="B28" s="130">
        <v>1</v>
      </c>
      <c r="C28" s="119" t="s">
        <v>161</v>
      </c>
      <c r="D28" s="119"/>
      <c r="E28" s="118" t="s">
        <v>330</v>
      </c>
      <c r="F28" s="136" t="s">
        <v>331</v>
      </c>
      <c r="G28" s="120"/>
      <c r="H28" s="120"/>
      <c r="I28" s="120"/>
      <c r="J28" s="134"/>
      <c r="K28" s="134"/>
      <c r="L28" s="134"/>
      <c r="M28" s="121"/>
      <c r="N28" s="122">
        <v>45069</v>
      </c>
      <c r="O28" s="129">
        <v>45075</v>
      </c>
      <c r="P28" s="184" t="s">
        <v>39</v>
      </c>
      <c r="Q28" s="124"/>
      <c r="R28" s="124"/>
    </row>
    <row r="29" spans="1:18" s="117" customFormat="1" ht="75" x14ac:dyDescent="0.25">
      <c r="A29" s="362"/>
      <c r="B29" s="130">
        <v>2</v>
      </c>
      <c r="C29" s="119" t="s">
        <v>161</v>
      </c>
      <c r="D29" s="118"/>
      <c r="E29" s="251" t="s">
        <v>332</v>
      </c>
      <c r="F29" s="258" t="s">
        <v>333</v>
      </c>
      <c r="G29" s="170"/>
      <c r="H29" s="170"/>
      <c r="I29" s="170"/>
      <c r="J29" s="171"/>
      <c r="K29" s="172"/>
      <c r="L29" s="172"/>
      <c r="M29" s="119"/>
      <c r="N29" s="122">
        <v>45069</v>
      </c>
      <c r="O29" s="129">
        <v>45075</v>
      </c>
      <c r="P29" s="184" t="s">
        <v>39</v>
      </c>
      <c r="Q29" s="115"/>
      <c r="R29" s="115"/>
    </row>
    <row r="30" spans="1:18" ht="56.25" x14ac:dyDescent="0.3">
      <c r="A30" s="362"/>
      <c r="B30" s="175">
        <v>3</v>
      </c>
      <c r="C30" s="119" t="s">
        <v>161</v>
      </c>
      <c r="D30" s="119"/>
      <c r="E30" s="251" t="s">
        <v>335</v>
      </c>
      <c r="F30" s="121" t="s">
        <v>334</v>
      </c>
      <c r="G30" s="134"/>
      <c r="H30" s="134"/>
      <c r="I30" s="134"/>
      <c r="J30" s="134"/>
      <c r="K30" s="134"/>
      <c r="L30" s="121"/>
      <c r="M30" s="121"/>
      <c r="N30" s="122">
        <v>45069</v>
      </c>
      <c r="O30" s="129">
        <v>45075</v>
      </c>
      <c r="P30" s="184" t="s">
        <v>39</v>
      </c>
      <c r="Q30" s="124"/>
      <c r="R30" s="124"/>
    </row>
    <row r="31" spans="1:18" ht="94.5" thickBot="1" x14ac:dyDescent="0.35">
      <c r="A31" s="252"/>
      <c r="B31" s="130">
        <v>4</v>
      </c>
      <c r="C31" s="119" t="s">
        <v>161</v>
      </c>
      <c r="D31" s="261"/>
      <c r="E31" s="253" t="s">
        <v>349</v>
      </c>
      <c r="F31" s="121" t="s">
        <v>350</v>
      </c>
      <c r="G31" s="134"/>
      <c r="H31" s="134"/>
      <c r="I31" s="134"/>
      <c r="J31" s="134"/>
      <c r="K31" s="134"/>
      <c r="L31" s="121"/>
      <c r="M31" s="121"/>
      <c r="N31" s="122">
        <v>45071</v>
      </c>
      <c r="O31" s="129">
        <v>45075</v>
      </c>
      <c r="P31" s="184" t="s">
        <v>39</v>
      </c>
      <c r="Q31" s="260"/>
      <c r="R31" s="260"/>
    </row>
    <row r="32" spans="1:18" ht="20.25" thickTop="1" thickBot="1" x14ac:dyDescent="0.35">
      <c r="A32" s="139" t="s">
        <v>14</v>
      </c>
      <c r="B32" s="126">
        <v>10</v>
      </c>
      <c r="C32" s="135"/>
      <c r="D32" s="135"/>
      <c r="E32" s="126"/>
      <c r="F32" s="140"/>
      <c r="G32" s="140"/>
      <c r="H32" s="140"/>
      <c r="I32" s="140"/>
      <c r="J32" s="135"/>
      <c r="K32" s="140"/>
      <c r="L32" s="140"/>
      <c r="M32" s="140"/>
      <c r="N32" s="135"/>
      <c r="O32" s="141"/>
      <c r="P32" s="141"/>
      <c r="Q32" s="140"/>
      <c r="R32" s="142"/>
    </row>
    <row r="33" spans="1:17" ht="19.5" thickTop="1" x14ac:dyDescent="0.3"/>
    <row r="36" spans="1:17" x14ac:dyDescent="0.3">
      <c r="A36" s="336" t="s">
        <v>377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8"/>
    </row>
    <row r="37" spans="1:17" s="138" customFormat="1" x14ac:dyDescent="0.3">
      <c r="A37" s="143" t="s">
        <v>18</v>
      </c>
      <c r="B37" s="176"/>
      <c r="C37" s="145" t="s">
        <v>19</v>
      </c>
      <c r="D37" s="145"/>
      <c r="E37" s="145" t="s">
        <v>20</v>
      </c>
      <c r="F37" s="146" t="s">
        <v>21</v>
      </c>
      <c r="G37" s="143"/>
      <c r="H37" s="144" t="s">
        <v>22</v>
      </c>
      <c r="I37" s="143"/>
      <c r="J37" s="144" t="s">
        <v>23</v>
      </c>
      <c r="K37" s="147" t="s">
        <v>25</v>
      </c>
      <c r="N37" s="354" t="s">
        <v>33</v>
      </c>
      <c r="O37" s="355"/>
      <c r="P37" s="355"/>
      <c r="Q37" s="356"/>
    </row>
    <row r="38" spans="1:17" x14ac:dyDescent="0.3">
      <c r="A38" s="148" t="s">
        <v>35</v>
      </c>
      <c r="B38" s="177"/>
      <c r="C38" s="168">
        <v>0</v>
      </c>
      <c r="D38" s="168"/>
      <c r="E38" s="161">
        <v>0</v>
      </c>
      <c r="F38" s="168"/>
      <c r="G38" s="254"/>
      <c r="H38" s="255"/>
      <c r="I38" s="254"/>
      <c r="J38" s="255">
        <f>E38+F38+H38</f>
        <v>0</v>
      </c>
      <c r="K38" s="168">
        <f>C38-J38</f>
        <v>0</v>
      </c>
      <c r="M38" s="154"/>
      <c r="N38" s="155" t="s">
        <v>31</v>
      </c>
      <c r="O38" s="156"/>
      <c r="P38" s="157" t="s">
        <v>32</v>
      </c>
      <c r="Q38" s="158" t="s">
        <v>27</v>
      </c>
    </row>
    <row r="39" spans="1:17" x14ac:dyDescent="0.3">
      <c r="A39" s="148" t="s">
        <v>37</v>
      </c>
      <c r="B39" s="177"/>
      <c r="C39" s="168">
        <v>0</v>
      </c>
      <c r="D39" s="168"/>
      <c r="E39" s="161">
        <v>0</v>
      </c>
      <c r="F39" s="168"/>
      <c r="G39" s="254"/>
      <c r="H39" s="255"/>
      <c r="I39" s="254"/>
      <c r="J39" s="255">
        <f t="shared" ref="J39:J43" si="0">E39+F39+H39</f>
        <v>0</v>
      </c>
      <c r="K39" s="168">
        <f t="shared" ref="K39:K43" si="1">C39-J39</f>
        <v>0</v>
      </c>
      <c r="M39" s="154"/>
      <c r="N39" s="159"/>
      <c r="O39" s="153"/>
      <c r="P39" s="151"/>
      <c r="Q39" s="150"/>
    </row>
    <row r="40" spans="1:17" x14ac:dyDescent="0.3">
      <c r="A40" s="148" t="s">
        <v>36</v>
      </c>
      <c r="B40" s="177"/>
      <c r="C40" s="168">
        <v>3</v>
      </c>
      <c r="D40" s="168"/>
      <c r="E40" s="161">
        <v>3</v>
      </c>
      <c r="F40" s="168"/>
      <c r="G40" s="254"/>
      <c r="H40" s="255"/>
      <c r="I40" s="254"/>
      <c r="J40" s="255">
        <f t="shared" si="0"/>
        <v>3</v>
      </c>
      <c r="K40" s="168">
        <f t="shared" si="1"/>
        <v>0</v>
      </c>
      <c r="M40" s="154"/>
      <c r="N40" s="159"/>
      <c r="O40" s="153"/>
      <c r="P40" s="151"/>
      <c r="Q40" s="150"/>
    </row>
    <row r="41" spans="1:17" x14ac:dyDescent="0.3">
      <c r="A41" s="148" t="s">
        <v>1</v>
      </c>
      <c r="B41" s="177"/>
      <c r="C41" s="168">
        <v>0</v>
      </c>
      <c r="D41" s="168"/>
      <c r="E41" s="161">
        <v>0</v>
      </c>
      <c r="F41" s="168"/>
      <c r="G41" s="254"/>
      <c r="H41" s="255"/>
      <c r="I41" s="254"/>
      <c r="J41" s="255">
        <f t="shared" si="0"/>
        <v>0</v>
      </c>
      <c r="K41" s="168">
        <f t="shared" si="1"/>
        <v>0</v>
      </c>
      <c r="M41" s="154"/>
      <c r="N41" s="350" t="s">
        <v>28</v>
      </c>
      <c r="O41" s="351"/>
      <c r="P41" s="161">
        <f>E44</f>
        <v>10</v>
      </c>
      <c r="Q41" s="162">
        <f>(P41/$P$44)*100</f>
        <v>100</v>
      </c>
    </row>
    <row r="42" spans="1:17" x14ac:dyDescent="0.3">
      <c r="A42" s="148" t="s">
        <v>38</v>
      </c>
      <c r="B42" s="177"/>
      <c r="C42" s="168">
        <v>3</v>
      </c>
      <c r="D42" s="168"/>
      <c r="E42" s="161">
        <v>3</v>
      </c>
      <c r="F42" s="168"/>
      <c r="G42" s="254"/>
      <c r="H42" s="255"/>
      <c r="I42" s="254"/>
      <c r="J42" s="255">
        <f t="shared" si="0"/>
        <v>3</v>
      </c>
      <c r="K42" s="168">
        <f t="shared" si="1"/>
        <v>0</v>
      </c>
      <c r="M42" s="154"/>
      <c r="N42" s="350" t="s">
        <v>29</v>
      </c>
      <c r="O42" s="351"/>
      <c r="P42" s="161">
        <f>F44</f>
        <v>0</v>
      </c>
      <c r="Q42" s="162">
        <f>(P42/$P$44)*100</f>
        <v>0</v>
      </c>
    </row>
    <row r="43" spans="1:17" x14ac:dyDescent="0.3">
      <c r="A43" s="148" t="s">
        <v>0</v>
      </c>
      <c r="B43" s="177"/>
      <c r="C43" s="168">
        <v>4</v>
      </c>
      <c r="D43" s="168"/>
      <c r="E43" s="161">
        <v>4</v>
      </c>
      <c r="F43" s="168"/>
      <c r="G43" s="254"/>
      <c r="H43" s="255"/>
      <c r="I43" s="254"/>
      <c r="J43" s="255">
        <f t="shared" si="0"/>
        <v>4</v>
      </c>
      <c r="K43" s="168">
        <f t="shared" si="1"/>
        <v>0</v>
      </c>
      <c r="M43" s="154"/>
      <c r="N43" s="359" t="s">
        <v>30</v>
      </c>
      <c r="O43" s="360"/>
      <c r="P43" s="161">
        <f>H44</f>
        <v>0</v>
      </c>
      <c r="Q43" s="162">
        <f>(P43/$P$44)*100</f>
        <v>0</v>
      </c>
    </row>
    <row r="44" spans="1:17" x14ac:dyDescent="0.3">
      <c r="A44" s="163" t="s">
        <v>24</v>
      </c>
      <c r="B44" s="178"/>
      <c r="C44" s="124">
        <f>SUM(C38:C43)</f>
        <v>10</v>
      </c>
      <c r="D44" s="124"/>
      <c r="E44" s="124">
        <f>SUM(E38:E43)</f>
        <v>10</v>
      </c>
      <c r="F44" s="124">
        <f>SUM(F38:F43)</f>
        <v>0</v>
      </c>
      <c r="G44" s="256"/>
      <c r="H44" s="257">
        <f>SUM(H38:H43)</f>
        <v>0</v>
      </c>
      <c r="I44" s="256"/>
      <c r="J44" s="257">
        <f>SUM(J38:J43)</f>
        <v>10</v>
      </c>
      <c r="K44" s="124">
        <f>SUM(K38:K43)</f>
        <v>0</v>
      </c>
      <c r="M44" s="154"/>
      <c r="N44" s="352" t="s">
        <v>26</v>
      </c>
      <c r="O44" s="353"/>
      <c r="P44" s="115">
        <f>SUM(P41:P43)</f>
        <v>10</v>
      </c>
      <c r="Q44" s="166">
        <f>(P44/$P$44)*100</f>
        <v>100</v>
      </c>
    </row>
    <row r="46" spans="1:17" x14ac:dyDescent="0.3">
      <c r="A46" s="336" t="s">
        <v>376</v>
      </c>
      <c r="B46" s="337"/>
      <c r="C46" s="337"/>
      <c r="D46" s="337"/>
      <c r="E46" s="337"/>
      <c r="F46" s="337"/>
      <c r="G46" s="337"/>
      <c r="H46" s="337"/>
      <c r="I46" s="337"/>
      <c r="J46" s="337"/>
      <c r="K46" s="338"/>
      <c r="N46" s="354" t="s">
        <v>34</v>
      </c>
      <c r="O46" s="355"/>
      <c r="P46" s="355"/>
      <c r="Q46" s="356"/>
    </row>
    <row r="47" spans="1:17" x14ac:dyDescent="0.3">
      <c r="A47" s="143" t="s">
        <v>18</v>
      </c>
      <c r="B47" s="176"/>
      <c r="C47" s="145" t="s">
        <v>19</v>
      </c>
      <c r="D47" s="145"/>
      <c r="E47" s="145" t="s">
        <v>20</v>
      </c>
      <c r="F47" s="146" t="s">
        <v>21</v>
      </c>
      <c r="G47" s="143"/>
      <c r="H47" s="144" t="s">
        <v>22</v>
      </c>
      <c r="I47" s="143"/>
      <c r="J47" s="144" t="s">
        <v>23</v>
      </c>
      <c r="K47" s="147" t="s">
        <v>25</v>
      </c>
      <c r="N47" s="155" t="s">
        <v>31</v>
      </c>
      <c r="O47" s="156"/>
      <c r="P47" s="157" t="s">
        <v>32</v>
      </c>
      <c r="Q47" s="158" t="s">
        <v>27</v>
      </c>
    </row>
    <row r="48" spans="1:17" x14ac:dyDescent="0.3">
      <c r="A48" s="148" t="s">
        <v>35</v>
      </c>
      <c r="B48" s="177"/>
      <c r="C48" s="168">
        <f>SUM(abril!C52+C38)</f>
        <v>14</v>
      </c>
      <c r="D48" s="168"/>
      <c r="E48" s="161">
        <f>SUM(abril!E52+maio!E38)</f>
        <v>14</v>
      </c>
      <c r="F48" s="168">
        <f>SUM(fevereiro!F102+março!F31)</f>
        <v>0</v>
      </c>
      <c r="G48" s="152"/>
      <c r="H48" s="153"/>
      <c r="I48" s="152"/>
      <c r="J48" s="149">
        <f>E48+F48+H48</f>
        <v>14</v>
      </c>
      <c r="K48" s="150">
        <f>C48-J48</f>
        <v>0</v>
      </c>
      <c r="N48" s="357" t="s">
        <v>28</v>
      </c>
      <c r="O48" s="358"/>
      <c r="P48" s="161">
        <f>E54</f>
        <v>134</v>
      </c>
      <c r="Q48" s="162">
        <f>(P48/$P$44)*100</f>
        <v>1340</v>
      </c>
    </row>
    <row r="49" spans="1:17" x14ac:dyDescent="0.3">
      <c r="A49" s="148" t="s">
        <v>37</v>
      </c>
      <c r="B49" s="177"/>
      <c r="C49" s="168">
        <f>SUM(fevereiro!C93+C39)</f>
        <v>0</v>
      </c>
      <c r="D49" s="168"/>
      <c r="E49" s="161">
        <f>SUM(abril!E53+maio!E39)</f>
        <v>0</v>
      </c>
      <c r="F49" s="168">
        <f>SUM(fevereiro!F103+março!F32)</f>
        <v>0</v>
      </c>
      <c r="G49" s="152"/>
      <c r="H49" s="153"/>
      <c r="I49" s="152"/>
      <c r="J49" s="149">
        <f>E49+F49+H49</f>
        <v>0</v>
      </c>
      <c r="K49" s="150">
        <f>C49-J49</f>
        <v>0</v>
      </c>
      <c r="N49" s="350" t="s">
        <v>29</v>
      </c>
      <c r="O49" s="351"/>
      <c r="P49" s="161">
        <f>F54</f>
        <v>2</v>
      </c>
      <c r="Q49" s="162">
        <f>(P49/$P$44)*100</f>
        <v>20</v>
      </c>
    </row>
    <row r="50" spans="1:17" x14ac:dyDescent="0.3">
      <c r="A50" s="148" t="s">
        <v>36</v>
      </c>
      <c r="B50" s="177"/>
      <c r="C50" s="168">
        <f>SUM(abril!C54+maio!C40)</f>
        <v>30</v>
      </c>
      <c r="D50" s="168"/>
      <c r="E50" s="161">
        <f>SUM(abril!E54+maio!E40)</f>
        <v>30</v>
      </c>
      <c r="F50" s="168">
        <f>SUM(fevereiro!F104+março!F33)</f>
        <v>0</v>
      </c>
      <c r="G50" s="152"/>
      <c r="H50" s="153"/>
      <c r="I50" s="152"/>
      <c r="J50" s="149">
        <f>E50+F50+H50</f>
        <v>30</v>
      </c>
      <c r="K50" s="150">
        <f>C50-J50</f>
        <v>0</v>
      </c>
      <c r="N50" s="350" t="s">
        <v>30</v>
      </c>
      <c r="O50" s="351"/>
      <c r="P50" s="161">
        <f>H54</f>
        <v>0</v>
      </c>
      <c r="Q50" s="162">
        <f>(P50/$P$44)*100</f>
        <v>0</v>
      </c>
    </row>
    <row r="51" spans="1:17" x14ac:dyDescent="0.3">
      <c r="A51" s="148" t="s">
        <v>1</v>
      </c>
      <c r="B51" s="177"/>
      <c r="C51" s="168">
        <f>SUM(abril!C55+maio!C41)</f>
        <v>22</v>
      </c>
      <c r="D51" s="168"/>
      <c r="E51" s="161">
        <f>SUM(abril!E55+maio!E41)</f>
        <v>20</v>
      </c>
      <c r="F51" s="168">
        <f>SUM(fevereiro!F105+março!F34)</f>
        <v>2</v>
      </c>
      <c r="G51" s="152"/>
      <c r="H51" s="153"/>
      <c r="I51" s="152"/>
      <c r="J51" s="149">
        <f t="shared" ref="J51:J52" si="2">E51+F51+H51</f>
        <v>22</v>
      </c>
      <c r="K51" s="150">
        <f t="shared" ref="K51:K53" si="3">C51-J51</f>
        <v>0</v>
      </c>
      <c r="N51" s="159"/>
      <c r="O51" s="160"/>
      <c r="P51" s="161"/>
      <c r="Q51" s="162"/>
    </row>
    <row r="52" spans="1:17" x14ac:dyDescent="0.3">
      <c r="A52" s="148" t="s">
        <v>38</v>
      </c>
      <c r="B52" s="177"/>
      <c r="C52" s="168">
        <f>SUM(abril!C56+maio!C42)</f>
        <v>26</v>
      </c>
      <c r="D52" s="168"/>
      <c r="E52" s="161">
        <f>SUM(abril!E56+maio!E42)</f>
        <v>27</v>
      </c>
      <c r="F52" s="168">
        <f>SUM(fevereiro!F106+março!F35)</f>
        <v>0</v>
      </c>
      <c r="G52" s="152"/>
      <c r="H52" s="153"/>
      <c r="I52" s="152"/>
      <c r="J52" s="149">
        <f t="shared" si="2"/>
        <v>27</v>
      </c>
      <c r="K52" s="150">
        <f t="shared" si="3"/>
        <v>-1</v>
      </c>
      <c r="N52" s="159"/>
      <c r="O52" s="160"/>
      <c r="P52" s="161"/>
      <c r="Q52" s="162"/>
    </row>
    <row r="53" spans="1:17" x14ac:dyDescent="0.3">
      <c r="A53" s="148" t="s">
        <v>0</v>
      </c>
      <c r="B53" s="177"/>
      <c r="C53" s="168">
        <f>abril!C57+maio!C43</f>
        <v>34</v>
      </c>
      <c r="D53" s="168"/>
      <c r="E53" s="161">
        <f>SUM(abril!E57+maio!E43)</f>
        <v>33</v>
      </c>
      <c r="F53" s="168">
        <f>SUM(fevereiro!F107+março!F36)</f>
        <v>0</v>
      </c>
      <c r="G53" s="152"/>
      <c r="H53" s="153"/>
      <c r="I53" s="152"/>
      <c r="J53" s="149">
        <f>E53+F53+H53</f>
        <v>33</v>
      </c>
      <c r="K53" s="150">
        <f t="shared" si="3"/>
        <v>1</v>
      </c>
      <c r="N53" s="352" t="s">
        <v>26</v>
      </c>
      <c r="O53" s="353"/>
      <c r="P53" s="115">
        <f>SUM(P48:P50)</f>
        <v>136</v>
      </c>
      <c r="Q53" s="166">
        <f>(P53/$P$44)*100</f>
        <v>1360</v>
      </c>
    </row>
    <row r="54" spans="1:17" x14ac:dyDescent="0.3">
      <c r="A54" s="163" t="s">
        <v>24</v>
      </c>
      <c r="B54" s="178"/>
      <c r="C54" s="124">
        <f>SUM(C48:C53)</f>
        <v>126</v>
      </c>
      <c r="D54" s="124"/>
      <c r="E54" s="124">
        <f>SUM(E48:E53)+E44</f>
        <v>134</v>
      </c>
      <c r="F54" s="124">
        <f>SUM(F48:F53)+F44</f>
        <v>2</v>
      </c>
      <c r="G54" s="165"/>
      <c r="H54" s="156">
        <f>SUM(H48:H53)</f>
        <v>0</v>
      </c>
      <c r="I54" s="165"/>
      <c r="J54" s="164">
        <f>SUM(J48:J53)</f>
        <v>126</v>
      </c>
      <c r="K54" s="158">
        <f>SUM(K48:K53)</f>
        <v>0</v>
      </c>
    </row>
    <row r="95" spans="3:3" x14ac:dyDescent="0.3">
      <c r="C95" s="138" t="b">
        <f>março!C41=SUM(janeiro!C78+fevereiro!C92)</f>
        <v>1</v>
      </c>
    </row>
  </sheetData>
  <mergeCells count="24">
    <mergeCell ref="A26:R26"/>
    <mergeCell ref="A28:A30"/>
    <mergeCell ref="A12:A14"/>
    <mergeCell ref="A15:R15"/>
    <mergeCell ref="A17:A20"/>
    <mergeCell ref="A21:R21"/>
    <mergeCell ref="A23:A25"/>
    <mergeCell ref="A1:R3"/>
    <mergeCell ref="A5:A6"/>
    <mergeCell ref="A8:A9"/>
    <mergeCell ref="C8:C9"/>
    <mergeCell ref="A10:R10"/>
    <mergeCell ref="A36:K36"/>
    <mergeCell ref="N37:Q37"/>
    <mergeCell ref="N41:O41"/>
    <mergeCell ref="N42:O42"/>
    <mergeCell ref="N43:O43"/>
    <mergeCell ref="N50:O50"/>
    <mergeCell ref="N53:O53"/>
    <mergeCell ref="N44:O44"/>
    <mergeCell ref="A46:K46"/>
    <mergeCell ref="N46:Q46"/>
    <mergeCell ref="N48:O48"/>
    <mergeCell ref="N49:O49"/>
  </mergeCells>
  <pageMargins left="0.25" right="0.25" top="0.75" bottom="0.75" header="0.3" footer="0.3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zoomScaleNormal="100" workbookViewId="0">
      <selection activeCell="I55" sqref="I55"/>
    </sheetView>
  </sheetViews>
  <sheetFormatPr defaultRowHeight="18.75" x14ac:dyDescent="0.3"/>
  <cols>
    <col min="1" max="1" width="31.7109375" style="138" customWidth="1"/>
    <col min="2" max="2" width="5.85546875" style="174" customWidth="1"/>
    <col min="3" max="3" width="28.85546875" style="138" customWidth="1"/>
    <col min="4" max="4" width="21" style="138" customWidth="1"/>
    <col min="5" max="5" width="16.28515625" style="174" bestFit="1" customWidth="1"/>
    <col min="6" max="6" width="29.42578125" style="114" customWidth="1"/>
    <col min="7" max="7" width="16.7109375" style="114" customWidth="1"/>
    <col min="8" max="8" width="16" style="114" customWidth="1"/>
    <col min="9" max="9" width="9" style="114" customWidth="1"/>
    <col min="10" max="10" width="18" style="138" customWidth="1"/>
    <col min="11" max="11" width="9" style="114" customWidth="1"/>
    <col min="12" max="12" width="19.42578125" style="114" customWidth="1"/>
    <col min="13" max="13" width="20.28515625" style="114" customWidth="1"/>
    <col min="14" max="14" width="36.5703125" style="138" customWidth="1"/>
    <col min="15" max="15" width="20.5703125" style="117" bestFit="1" customWidth="1"/>
    <col min="16" max="16" width="25.5703125" style="117" bestFit="1" customWidth="1"/>
    <col min="17" max="17" width="13.5703125" style="114" customWidth="1"/>
    <col min="18" max="18" width="23" style="138" customWidth="1"/>
    <col min="19" max="16384" width="9.140625" style="114"/>
  </cols>
  <sheetData>
    <row r="1" spans="1:18" ht="19.5" thickTop="1" x14ac:dyDescent="0.3">
      <c r="A1" s="264" t="s">
        <v>375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x14ac:dyDescent="0.3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18" s="117" customFormat="1" ht="75" x14ac:dyDescent="0.25">
      <c r="A4" s="115"/>
      <c r="B4" s="115" t="s">
        <v>12</v>
      </c>
      <c r="C4" s="116" t="s">
        <v>11</v>
      </c>
      <c r="D4" s="116" t="s">
        <v>66</v>
      </c>
      <c r="E4" s="115" t="s">
        <v>2</v>
      </c>
      <c r="F4" s="115" t="s">
        <v>6</v>
      </c>
      <c r="G4" s="115" t="s">
        <v>7</v>
      </c>
      <c r="H4" s="116" t="s">
        <v>16</v>
      </c>
      <c r="I4" s="116" t="s">
        <v>8</v>
      </c>
      <c r="J4" s="115" t="s">
        <v>9</v>
      </c>
      <c r="K4" s="116" t="s">
        <v>10</v>
      </c>
      <c r="L4" s="116" t="s">
        <v>13</v>
      </c>
      <c r="M4" s="116" t="s">
        <v>15</v>
      </c>
      <c r="N4" s="116" t="s">
        <v>4</v>
      </c>
      <c r="O4" s="116" t="s">
        <v>5</v>
      </c>
      <c r="P4" s="116" t="s">
        <v>17</v>
      </c>
      <c r="Q4" s="116" t="s">
        <v>3</v>
      </c>
      <c r="R4" s="116" t="s">
        <v>50</v>
      </c>
    </row>
    <row r="5" spans="1:18" x14ac:dyDescent="0.3">
      <c r="A5" s="344" t="s">
        <v>35</v>
      </c>
      <c r="B5" s="118">
        <v>1</v>
      </c>
      <c r="C5" s="119"/>
      <c r="D5" s="119"/>
      <c r="E5" s="118"/>
      <c r="F5" s="119"/>
      <c r="G5" s="120"/>
      <c r="H5" s="120"/>
      <c r="I5" s="120"/>
      <c r="J5" s="134"/>
      <c r="K5" s="120"/>
      <c r="L5" s="120"/>
      <c r="M5" s="121"/>
      <c r="N5" s="122"/>
      <c r="O5" s="122"/>
      <c r="P5" s="123"/>
      <c r="Q5" s="124"/>
      <c r="R5" s="124"/>
    </row>
    <row r="6" spans="1:18" x14ac:dyDescent="0.3">
      <c r="A6" s="344"/>
      <c r="B6" s="118">
        <v>2</v>
      </c>
      <c r="C6" s="119"/>
      <c r="D6" s="119"/>
      <c r="E6" s="118"/>
      <c r="F6" s="120"/>
      <c r="G6" s="120"/>
      <c r="H6" s="120"/>
      <c r="I6" s="120"/>
      <c r="J6" s="134"/>
      <c r="K6" s="120"/>
      <c r="L6" s="120"/>
      <c r="M6" s="121"/>
      <c r="N6" s="122"/>
      <c r="O6" s="122"/>
      <c r="P6" s="122"/>
      <c r="Q6" s="124"/>
      <c r="R6" s="124"/>
    </row>
    <row r="7" spans="1:18" ht="19.5" thickBot="1" x14ac:dyDescent="0.35">
      <c r="A7" s="126"/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6"/>
      <c r="P7" s="126"/>
      <c r="Q7" s="126"/>
      <c r="R7" s="126"/>
    </row>
    <row r="8" spans="1:18" ht="19.5" thickTop="1" x14ac:dyDescent="0.3">
      <c r="A8" s="303" t="s">
        <v>49</v>
      </c>
      <c r="B8" s="56">
        <v>1</v>
      </c>
      <c r="C8" s="277" t="s">
        <v>47</v>
      </c>
      <c r="D8" s="202"/>
      <c r="E8" s="8"/>
      <c r="F8" s="19"/>
      <c r="G8" s="19"/>
      <c r="H8" s="19"/>
      <c r="I8" s="19"/>
      <c r="J8" s="8"/>
      <c r="K8" s="19"/>
      <c r="L8" s="19"/>
      <c r="M8" s="19"/>
      <c r="N8" s="8"/>
      <c r="O8" s="57"/>
      <c r="P8" s="14"/>
      <c r="Q8" s="2"/>
      <c r="R8" s="2"/>
    </row>
    <row r="9" spans="1:18" x14ac:dyDescent="0.3">
      <c r="A9" s="304"/>
      <c r="B9" s="52">
        <v>2</v>
      </c>
      <c r="C9" s="278"/>
      <c r="D9" s="203"/>
      <c r="E9" s="8"/>
      <c r="F9" s="19"/>
      <c r="G9" s="19"/>
      <c r="H9" s="19"/>
      <c r="I9" s="19"/>
      <c r="J9" s="8"/>
      <c r="K9" s="19"/>
      <c r="L9" s="19"/>
      <c r="M9" s="19"/>
      <c r="N9" s="8"/>
      <c r="O9" s="57"/>
      <c r="P9" s="14"/>
      <c r="Q9" s="2"/>
      <c r="R9" s="2"/>
    </row>
    <row r="10" spans="1:18" x14ac:dyDescent="0.3">
      <c r="A10" s="345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</row>
    <row r="11" spans="1:18" ht="75.75" thickBot="1" x14ac:dyDescent="0.35">
      <c r="A11" s="179"/>
      <c r="B11" s="180" t="s">
        <v>12</v>
      </c>
      <c r="C11" s="181" t="s">
        <v>11</v>
      </c>
      <c r="D11" s="116" t="s">
        <v>66</v>
      </c>
      <c r="E11" s="180" t="s">
        <v>2</v>
      </c>
      <c r="F11" s="180" t="s">
        <v>6</v>
      </c>
      <c r="G11" s="180" t="s">
        <v>7</v>
      </c>
      <c r="H11" s="181" t="s">
        <v>16</v>
      </c>
      <c r="I11" s="181" t="s">
        <v>8</v>
      </c>
      <c r="J11" s="180" t="s">
        <v>9</v>
      </c>
      <c r="K11" s="181" t="s">
        <v>10</v>
      </c>
      <c r="L11" s="181" t="s">
        <v>13</v>
      </c>
      <c r="M11" s="181" t="s">
        <v>15</v>
      </c>
      <c r="N11" s="181" t="s">
        <v>4</v>
      </c>
      <c r="O11" s="181" t="s">
        <v>5</v>
      </c>
      <c r="P11" s="181" t="s">
        <v>17</v>
      </c>
      <c r="Q11" s="181" t="s">
        <v>3</v>
      </c>
      <c r="R11" s="181" t="s">
        <v>50</v>
      </c>
    </row>
    <row r="12" spans="1:18" ht="94.5" thickTop="1" x14ac:dyDescent="0.3">
      <c r="A12" s="313" t="s">
        <v>36</v>
      </c>
      <c r="B12" s="128">
        <v>1</v>
      </c>
      <c r="C12" s="119" t="s">
        <v>364</v>
      </c>
      <c r="D12" s="118"/>
      <c r="E12" s="118" t="s">
        <v>362</v>
      </c>
      <c r="F12" s="119" t="s">
        <v>363</v>
      </c>
      <c r="G12" s="118"/>
      <c r="H12" s="118"/>
      <c r="I12" s="118"/>
      <c r="J12" s="119"/>
      <c r="K12" s="125"/>
      <c r="L12" s="125"/>
      <c r="M12" s="125"/>
      <c r="N12" s="364">
        <v>45092</v>
      </c>
      <c r="O12" s="364">
        <v>45097</v>
      </c>
      <c r="P12" s="184" t="s">
        <v>39</v>
      </c>
      <c r="Q12" s="115"/>
      <c r="R12" s="115"/>
    </row>
    <row r="13" spans="1:18" ht="93.75" x14ac:dyDescent="0.3">
      <c r="A13" s="314"/>
      <c r="B13" s="130">
        <v>2</v>
      </c>
      <c r="C13" s="119" t="s">
        <v>364</v>
      </c>
      <c r="D13" s="118"/>
      <c r="E13" s="118" t="s">
        <v>366</v>
      </c>
      <c r="F13" s="119" t="s">
        <v>365</v>
      </c>
      <c r="G13" s="118"/>
      <c r="H13" s="118"/>
      <c r="I13" s="118"/>
      <c r="J13" s="119"/>
      <c r="K13" s="125"/>
      <c r="L13" s="125"/>
      <c r="M13" s="125"/>
      <c r="N13" s="365"/>
      <c r="O13" s="365"/>
      <c r="P13" s="184" t="s">
        <v>39</v>
      </c>
      <c r="Q13" s="115"/>
      <c r="R13" s="115"/>
    </row>
    <row r="14" spans="1:18" ht="75" x14ac:dyDescent="0.3">
      <c r="A14" s="314"/>
      <c r="B14" s="130">
        <v>3</v>
      </c>
      <c r="C14" s="119" t="s">
        <v>171</v>
      </c>
      <c r="D14" s="118" t="s">
        <v>67</v>
      </c>
      <c r="E14" s="118" t="s">
        <v>371</v>
      </c>
      <c r="F14" s="118"/>
      <c r="G14" s="118"/>
      <c r="H14" s="118"/>
      <c r="I14" s="118"/>
      <c r="J14" s="119" t="s">
        <v>54</v>
      </c>
      <c r="K14" s="125"/>
      <c r="L14" s="125"/>
      <c r="M14" s="125"/>
      <c r="N14" s="365"/>
      <c r="O14" s="365"/>
      <c r="P14" s="184" t="s">
        <v>39</v>
      </c>
      <c r="Q14" s="124"/>
      <c r="R14" s="124"/>
    </row>
    <row r="15" spans="1:18" ht="56.25" x14ac:dyDescent="0.3">
      <c r="A15" s="314"/>
      <c r="B15" s="130">
        <v>4</v>
      </c>
      <c r="C15" s="118" t="s">
        <v>373</v>
      </c>
      <c r="D15" s="262" t="s">
        <v>67</v>
      </c>
      <c r="E15" s="262" t="s">
        <v>372</v>
      </c>
      <c r="F15" s="118"/>
      <c r="G15" s="118"/>
      <c r="H15" s="118"/>
      <c r="I15" s="118"/>
      <c r="J15" s="119" t="s">
        <v>374</v>
      </c>
      <c r="K15" s="125"/>
      <c r="L15" s="125"/>
      <c r="M15" s="125"/>
      <c r="N15" s="366"/>
      <c r="O15" s="366"/>
      <c r="P15" s="184" t="s">
        <v>39</v>
      </c>
      <c r="Q15" s="124"/>
      <c r="R15" s="124"/>
    </row>
    <row r="16" spans="1:18" x14ac:dyDescent="0.3">
      <c r="A16" s="345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</row>
    <row r="17" spans="1:18" ht="75.75" thickBot="1" x14ac:dyDescent="0.35">
      <c r="A17" s="179"/>
      <c r="B17" s="180" t="s">
        <v>12</v>
      </c>
      <c r="C17" s="181" t="s">
        <v>11</v>
      </c>
      <c r="D17" s="116" t="s">
        <v>66</v>
      </c>
      <c r="E17" s="180" t="s">
        <v>2</v>
      </c>
      <c r="F17" s="180" t="s">
        <v>6</v>
      </c>
      <c r="G17" s="180" t="s">
        <v>7</v>
      </c>
      <c r="H17" s="181" t="s">
        <v>16</v>
      </c>
      <c r="I17" s="181" t="s">
        <v>8</v>
      </c>
      <c r="J17" s="180" t="s">
        <v>9</v>
      </c>
      <c r="K17" s="181" t="s">
        <v>10</v>
      </c>
      <c r="L17" s="181" t="s">
        <v>13</v>
      </c>
      <c r="M17" s="181" t="s">
        <v>15</v>
      </c>
      <c r="N17" s="181" t="s">
        <v>4</v>
      </c>
      <c r="O17" s="181" t="s">
        <v>5</v>
      </c>
      <c r="P17" s="181" t="s">
        <v>17</v>
      </c>
      <c r="Q17" s="181" t="s">
        <v>3</v>
      </c>
      <c r="R17" s="181" t="s">
        <v>50</v>
      </c>
    </row>
    <row r="18" spans="1:18" s="174" customFormat="1" ht="75.75" thickTop="1" x14ac:dyDescent="0.25">
      <c r="A18" s="263" t="s">
        <v>1</v>
      </c>
      <c r="B18" s="128">
        <v>1</v>
      </c>
      <c r="C18" s="119" t="s">
        <v>161</v>
      </c>
      <c r="D18" s="119"/>
      <c r="E18" s="262" t="s">
        <v>352</v>
      </c>
      <c r="F18" s="119" t="s">
        <v>351</v>
      </c>
      <c r="G18" s="262"/>
      <c r="H18" s="262"/>
      <c r="I18" s="262"/>
      <c r="J18" s="262"/>
      <c r="K18" s="262"/>
      <c r="L18" s="262"/>
      <c r="M18" s="119"/>
      <c r="N18" s="122">
        <v>45092</v>
      </c>
      <c r="O18" s="129">
        <v>45097</v>
      </c>
      <c r="P18" s="184" t="s">
        <v>39</v>
      </c>
      <c r="Q18" s="115"/>
      <c r="R18" s="115"/>
    </row>
    <row r="19" spans="1:18" x14ac:dyDescent="0.3">
      <c r="A19" s="345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</row>
    <row r="20" spans="1:18" ht="75" x14ac:dyDescent="0.3">
      <c r="A20" s="183"/>
      <c r="B20" s="180" t="s">
        <v>12</v>
      </c>
      <c r="C20" s="181" t="s">
        <v>11</v>
      </c>
      <c r="D20" s="116" t="s">
        <v>66</v>
      </c>
      <c r="E20" s="180" t="s">
        <v>2</v>
      </c>
      <c r="F20" s="180" t="s">
        <v>6</v>
      </c>
      <c r="G20" s="180" t="s">
        <v>7</v>
      </c>
      <c r="H20" s="181" t="s">
        <v>16</v>
      </c>
      <c r="I20" s="181" t="s">
        <v>8</v>
      </c>
      <c r="J20" s="180" t="s">
        <v>9</v>
      </c>
      <c r="K20" s="181" t="s">
        <v>10</v>
      </c>
      <c r="L20" s="181" t="s">
        <v>13</v>
      </c>
      <c r="M20" s="181" t="s">
        <v>15</v>
      </c>
      <c r="N20" s="181" t="s">
        <v>4</v>
      </c>
      <c r="O20" s="181" t="s">
        <v>5</v>
      </c>
      <c r="P20" s="181" t="s">
        <v>17</v>
      </c>
      <c r="Q20" s="181" t="s">
        <v>3</v>
      </c>
      <c r="R20" s="181" t="s">
        <v>50</v>
      </c>
    </row>
    <row r="21" spans="1:18" s="117" customFormat="1" ht="56.25" x14ac:dyDescent="0.25">
      <c r="A21" s="344" t="s">
        <v>38</v>
      </c>
      <c r="B21" s="118">
        <v>1</v>
      </c>
      <c r="C21" s="119" t="s">
        <v>161</v>
      </c>
      <c r="D21" s="119"/>
      <c r="E21" s="118" t="s">
        <v>361</v>
      </c>
      <c r="F21" s="367" t="s">
        <v>360</v>
      </c>
      <c r="G21" s="368"/>
      <c r="H21" s="119"/>
      <c r="I21" s="173"/>
      <c r="J21" s="125"/>
      <c r="K21" s="125"/>
      <c r="L21" s="125"/>
      <c r="M21" s="119"/>
      <c r="N21" s="364">
        <v>45092</v>
      </c>
      <c r="O21" s="364">
        <v>45097</v>
      </c>
      <c r="P21" s="184" t="s">
        <v>39</v>
      </c>
      <c r="Q21" s="133"/>
      <c r="R21" s="133"/>
    </row>
    <row r="22" spans="1:18" s="117" customFormat="1" ht="75" x14ac:dyDescent="0.25">
      <c r="A22" s="344"/>
      <c r="B22" s="118">
        <v>2</v>
      </c>
      <c r="C22" s="119" t="s">
        <v>164</v>
      </c>
      <c r="D22" s="119"/>
      <c r="E22" s="118" t="s">
        <v>370</v>
      </c>
      <c r="F22" s="125"/>
      <c r="G22" s="125"/>
      <c r="H22" s="125"/>
      <c r="I22" s="173"/>
      <c r="J22" s="119" t="s">
        <v>54</v>
      </c>
      <c r="K22" s="125"/>
      <c r="L22" s="119"/>
      <c r="M22" s="119"/>
      <c r="N22" s="365"/>
      <c r="O22" s="365"/>
      <c r="P22" s="184" t="s">
        <v>39</v>
      </c>
      <c r="Q22" s="115"/>
      <c r="R22" s="115"/>
    </row>
    <row r="23" spans="1:18" ht="93.75" x14ac:dyDescent="0.3">
      <c r="A23" s="344"/>
      <c r="B23" s="118">
        <v>3</v>
      </c>
      <c r="C23" s="119" t="s">
        <v>164</v>
      </c>
      <c r="D23" s="119"/>
      <c r="E23" s="118" t="s">
        <v>349</v>
      </c>
      <c r="F23" s="125"/>
      <c r="G23" s="125"/>
      <c r="H23" s="125"/>
      <c r="I23" s="173"/>
      <c r="J23" s="119" t="s">
        <v>165</v>
      </c>
      <c r="K23" s="125"/>
      <c r="L23" s="121"/>
      <c r="M23" s="119"/>
      <c r="N23" s="366"/>
      <c r="O23" s="366"/>
      <c r="P23" s="184" t="s">
        <v>39</v>
      </c>
      <c r="Q23" s="124"/>
      <c r="R23" s="124"/>
    </row>
    <row r="24" spans="1:18" ht="19.5" thickBot="1" x14ac:dyDescent="0.35">
      <c r="A24" s="339"/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39"/>
    </row>
    <row r="25" spans="1:18" s="182" customFormat="1" ht="76.5" thickTop="1" thickBot="1" x14ac:dyDescent="0.35">
      <c r="A25" s="179"/>
      <c r="B25" s="180" t="s">
        <v>12</v>
      </c>
      <c r="C25" s="181" t="s">
        <v>11</v>
      </c>
      <c r="D25" s="116" t="s">
        <v>66</v>
      </c>
      <c r="E25" s="180" t="s">
        <v>2</v>
      </c>
      <c r="F25" s="180" t="s">
        <v>6</v>
      </c>
      <c r="G25" s="180" t="s">
        <v>7</v>
      </c>
      <c r="H25" s="181" t="s">
        <v>16</v>
      </c>
      <c r="I25" s="181" t="s">
        <v>8</v>
      </c>
      <c r="J25" s="180" t="s">
        <v>9</v>
      </c>
      <c r="K25" s="181" t="s">
        <v>10</v>
      </c>
      <c r="L25" s="181" t="s">
        <v>13</v>
      </c>
      <c r="M25" s="181" t="s">
        <v>15</v>
      </c>
      <c r="N25" s="181" t="s">
        <v>4</v>
      </c>
      <c r="O25" s="181" t="s">
        <v>5</v>
      </c>
      <c r="P25" s="181" t="s">
        <v>17</v>
      </c>
      <c r="Q25" s="181" t="s">
        <v>3</v>
      </c>
      <c r="R25" s="181" t="s">
        <v>50</v>
      </c>
    </row>
    <row r="26" spans="1:18" ht="57" thickTop="1" x14ac:dyDescent="0.3">
      <c r="A26" s="361" t="s">
        <v>0</v>
      </c>
      <c r="B26" s="130">
        <v>1</v>
      </c>
      <c r="C26" s="119" t="s">
        <v>161</v>
      </c>
      <c r="D26" s="119"/>
      <c r="E26" s="118" t="s">
        <v>354</v>
      </c>
      <c r="F26" s="136" t="s">
        <v>357</v>
      </c>
      <c r="G26" s="120"/>
      <c r="H26" s="120"/>
      <c r="I26" s="120"/>
      <c r="J26" s="134"/>
      <c r="K26" s="134"/>
      <c r="L26" s="134"/>
      <c r="M26" s="121"/>
      <c r="N26" s="364">
        <v>45092</v>
      </c>
      <c r="O26" s="364">
        <v>45097</v>
      </c>
      <c r="P26" s="184" t="s">
        <v>39</v>
      </c>
      <c r="Q26" s="124"/>
      <c r="R26" s="124"/>
    </row>
    <row r="27" spans="1:18" s="117" customFormat="1" ht="56.25" x14ac:dyDescent="0.25">
      <c r="A27" s="362"/>
      <c r="B27" s="130">
        <v>2</v>
      </c>
      <c r="C27" s="119" t="s">
        <v>161</v>
      </c>
      <c r="D27" s="118"/>
      <c r="E27" s="262" t="s">
        <v>355</v>
      </c>
      <c r="F27" s="258" t="s">
        <v>358</v>
      </c>
      <c r="G27" s="170"/>
      <c r="H27" s="170"/>
      <c r="I27" s="170"/>
      <c r="J27" s="171"/>
      <c r="K27" s="172"/>
      <c r="L27" s="172"/>
      <c r="M27" s="119"/>
      <c r="N27" s="365"/>
      <c r="O27" s="365"/>
      <c r="P27" s="184" t="s">
        <v>39</v>
      </c>
      <c r="Q27" s="115"/>
      <c r="R27" s="115"/>
    </row>
    <row r="28" spans="1:18" ht="93.75" x14ac:dyDescent="0.3">
      <c r="A28" s="362"/>
      <c r="B28" s="175">
        <v>3</v>
      </c>
      <c r="C28" s="119" t="s">
        <v>161</v>
      </c>
      <c r="D28" s="119"/>
      <c r="E28" s="262" t="s">
        <v>356</v>
      </c>
      <c r="F28" s="121" t="s">
        <v>359</v>
      </c>
      <c r="G28" s="134"/>
      <c r="H28" s="134"/>
      <c r="I28" s="134"/>
      <c r="J28" s="134"/>
      <c r="K28" s="134"/>
      <c r="L28" s="121"/>
      <c r="M28" s="121"/>
      <c r="N28" s="365"/>
      <c r="O28" s="365"/>
      <c r="P28" s="184" t="s">
        <v>39</v>
      </c>
      <c r="Q28" s="124"/>
      <c r="R28" s="124"/>
    </row>
    <row r="29" spans="1:18" s="117" customFormat="1" ht="75.75" thickBot="1" x14ac:dyDescent="0.3">
      <c r="A29" s="363"/>
      <c r="B29" s="262">
        <v>4</v>
      </c>
      <c r="C29" s="119" t="s">
        <v>367</v>
      </c>
      <c r="D29" s="119"/>
      <c r="E29" s="262" t="s">
        <v>369</v>
      </c>
      <c r="F29" s="262"/>
      <c r="G29" s="119" t="s">
        <v>368</v>
      </c>
      <c r="H29" s="262"/>
      <c r="I29" s="262"/>
      <c r="J29" s="262"/>
      <c r="K29" s="262"/>
      <c r="L29" s="119"/>
      <c r="M29" s="119"/>
      <c r="N29" s="366"/>
      <c r="O29" s="369"/>
      <c r="P29" s="184" t="s">
        <v>39</v>
      </c>
      <c r="Q29" s="115"/>
      <c r="R29" s="174"/>
    </row>
    <row r="30" spans="1:18" ht="20.25" thickTop="1" thickBot="1" x14ac:dyDescent="0.35">
      <c r="A30" s="139" t="s">
        <v>14</v>
      </c>
      <c r="B30" s="126">
        <v>12</v>
      </c>
      <c r="C30" s="135"/>
      <c r="D30" s="135"/>
      <c r="E30" s="126"/>
      <c r="F30" s="140"/>
      <c r="G30" s="140"/>
      <c r="H30" s="140"/>
      <c r="I30" s="140"/>
      <c r="J30" s="135"/>
      <c r="K30" s="140"/>
      <c r="L30" s="140"/>
      <c r="M30" s="140"/>
      <c r="N30" s="135"/>
      <c r="O30" s="141"/>
      <c r="P30" s="141"/>
      <c r="Q30" s="140"/>
      <c r="R30" s="142"/>
    </row>
    <row r="31" spans="1:18" ht="19.5" thickTop="1" x14ac:dyDescent="0.3"/>
    <row r="34" spans="1:17" x14ac:dyDescent="0.3">
      <c r="A34" s="336" t="s">
        <v>378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8"/>
    </row>
    <row r="35" spans="1:17" s="138" customFormat="1" x14ac:dyDescent="0.3">
      <c r="A35" s="143" t="s">
        <v>18</v>
      </c>
      <c r="B35" s="176"/>
      <c r="C35" s="145" t="s">
        <v>19</v>
      </c>
      <c r="D35" s="145"/>
      <c r="E35" s="145" t="s">
        <v>20</v>
      </c>
      <c r="F35" s="146" t="s">
        <v>21</v>
      </c>
      <c r="G35" s="143"/>
      <c r="H35" s="144" t="s">
        <v>22</v>
      </c>
      <c r="I35" s="143"/>
      <c r="J35" s="144" t="s">
        <v>23</v>
      </c>
      <c r="K35" s="147" t="s">
        <v>25</v>
      </c>
      <c r="N35" s="354" t="s">
        <v>33</v>
      </c>
      <c r="O35" s="355"/>
      <c r="P35" s="355"/>
      <c r="Q35" s="356"/>
    </row>
    <row r="36" spans="1:17" x14ac:dyDescent="0.3">
      <c r="A36" s="148" t="s">
        <v>35</v>
      </c>
      <c r="B36" s="177"/>
      <c r="C36" s="168">
        <v>0</v>
      </c>
      <c r="D36" s="168"/>
      <c r="E36" s="161">
        <v>0</v>
      </c>
      <c r="F36" s="150"/>
      <c r="G36" s="152"/>
      <c r="H36" s="153"/>
      <c r="I36" s="152"/>
      <c r="J36" s="149">
        <f>E36+F36+H36</f>
        <v>0</v>
      </c>
      <c r="K36" s="150">
        <f>C36-J36</f>
        <v>0</v>
      </c>
      <c r="M36" s="154"/>
      <c r="N36" s="155" t="s">
        <v>31</v>
      </c>
      <c r="O36" s="156"/>
      <c r="P36" s="157" t="s">
        <v>32</v>
      </c>
      <c r="Q36" s="158" t="s">
        <v>27</v>
      </c>
    </row>
    <row r="37" spans="1:17" x14ac:dyDescent="0.3">
      <c r="A37" s="148" t="s">
        <v>37</v>
      </c>
      <c r="B37" s="177"/>
      <c r="C37" s="168">
        <v>0</v>
      </c>
      <c r="D37" s="168"/>
      <c r="E37" s="161">
        <v>0</v>
      </c>
      <c r="F37" s="150"/>
      <c r="G37" s="152"/>
      <c r="H37" s="153"/>
      <c r="I37" s="152"/>
      <c r="J37" s="149">
        <f t="shared" ref="J37:J41" si="0">E37+F37+H37</f>
        <v>0</v>
      </c>
      <c r="K37" s="150">
        <f t="shared" ref="K37:K41" si="1">C37-J37</f>
        <v>0</v>
      </c>
      <c r="M37" s="154"/>
      <c r="N37" s="159"/>
      <c r="O37" s="153"/>
      <c r="P37" s="151"/>
      <c r="Q37" s="150"/>
    </row>
    <row r="38" spans="1:17" x14ac:dyDescent="0.3">
      <c r="A38" s="148" t="s">
        <v>36</v>
      </c>
      <c r="B38" s="177"/>
      <c r="C38" s="168">
        <v>4</v>
      </c>
      <c r="D38" s="168"/>
      <c r="E38" s="161">
        <v>4</v>
      </c>
      <c r="F38" s="150"/>
      <c r="G38" s="152"/>
      <c r="H38" s="153"/>
      <c r="I38" s="152"/>
      <c r="J38" s="149">
        <f t="shared" si="0"/>
        <v>4</v>
      </c>
      <c r="K38" s="150">
        <f t="shared" si="1"/>
        <v>0</v>
      </c>
      <c r="M38" s="154"/>
      <c r="N38" s="159"/>
      <c r="O38" s="153"/>
      <c r="P38" s="151"/>
      <c r="Q38" s="150"/>
    </row>
    <row r="39" spans="1:17" x14ac:dyDescent="0.3">
      <c r="A39" s="148" t="s">
        <v>1</v>
      </c>
      <c r="B39" s="177"/>
      <c r="C39" s="168">
        <v>1</v>
      </c>
      <c r="D39" s="168"/>
      <c r="E39" s="161">
        <v>1</v>
      </c>
      <c r="F39" s="150"/>
      <c r="G39" s="152"/>
      <c r="H39" s="153"/>
      <c r="I39" s="152"/>
      <c r="J39" s="149">
        <f t="shared" si="0"/>
        <v>1</v>
      </c>
      <c r="K39" s="150">
        <f t="shared" si="1"/>
        <v>0</v>
      </c>
      <c r="M39" s="154"/>
      <c r="N39" s="350" t="s">
        <v>28</v>
      </c>
      <c r="O39" s="351"/>
      <c r="P39" s="161">
        <f>E42</f>
        <v>12</v>
      </c>
      <c r="Q39" s="162">
        <f>(P39/$P$42)*100</f>
        <v>100</v>
      </c>
    </row>
    <row r="40" spans="1:17" x14ac:dyDescent="0.3">
      <c r="A40" s="148" t="s">
        <v>38</v>
      </c>
      <c r="B40" s="177"/>
      <c r="C40" s="168">
        <v>3</v>
      </c>
      <c r="D40" s="168"/>
      <c r="E40" s="161">
        <v>3</v>
      </c>
      <c r="F40" s="150"/>
      <c r="G40" s="152"/>
      <c r="H40" s="153"/>
      <c r="I40" s="152"/>
      <c r="J40" s="149">
        <f t="shared" si="0"/>
        <v>3</v>
      </c>
      <c r="K40" s="150">
        <f t="shared" si="1"/>
        <v>0</v>
      </c>
      <c r="M40" s="154"/>
      <c r="N40" s="350" t="s">
        <v>29</v>
      </c>
      <c r="O40" s="351"/>
      <c r="P40" s="161">
        <f>F42</f>
        <v>0</v>
      </c>
      <c r="Q40" s="162">
        <f>(P40/$P$42)*100</f>
        <v>0</v>
      </c>
    </row>
    <row r="41" spans="1:17" x14ac:dyDescent="0.3">
      <c r="A41" s="148" t="s">
        <v>0</v>
      </c>
      <c r="B41" s="177"/>
      <c r="C41" s="168">
        <v>4</v>
      </c>
      <c r="D41" s="168"/>
      <c r="E41" s="161">
        <v>4</v>
      </c>
      <c r="F41" s="150"/>
      <c r="G41" s="152"/>
      <c r="H41" s="153"/>
      <c r="I41" s="152"/>
      <c r="J41" s="149">
        <f t="shared" si="0"/>
        <v>4</v>
      </c>
      <c r="K41" s="150">
        <f t="shared" si="1"/>
        <v>0</v>
      </c>
      <c r="M41" s="154"/>
      <c r="N41" s="359" t="s">
        <v>30</v>
      </c>
      <c r="O41" s="360"/>
      <c r="P41" s="161">
        <f>H42</f>
        <v>0</v>
      </c>
      <c r="Q41" s="162">
        <f>(P41/$P$42)*100</f>
        <v>0</v>
      </c>
    </row>
    <row r="42" spans="1:17" x14ac:dyDescent="0.3">
      <c r="A42" s="163" t="s">
        <v>24</v>
      </c>
      <c r="B42" s="178"/>
      <c r="C42" s="124">
        <f>SUM(C36:C41)</f>
        <v>12</v>
      </c>
      <c r="D42" s="124"/>
      <c r="E42" s="124">
        <f>SUM(E36:E41)</f>
        <v>12</v>
      </c>
      <c r="F42" s="158">
        <f>SUM(F36:F41)</f>
        <v>0</v>
      </c>
      <c r="G42" s="165"/>
      <c r="H42" s="156">
        <f>SUM(H36:H41)</f>
        <v>0</v>
      </c>
      <c r="I42" s="165"/>
      <c r="J42" s="164">
        <f>SUM(J36:J41)</f>
        <v>12</v>
      </c>
      <c r="K42" s="158">
        <f>SUM(K36:K41)</f>
        <v>0</v>
      </c>
      <c r="M42" s="154"/>
      <c r="N42" s="352" t="s">
        <v>26</v>
      </c>
      <c r="O42" s="353"/>
      <c r="P42" s="115">
        <f>SUM(P39:P41)</f>
        <v>12</v>
      </c>
      <c r="Q42" s="166">
        <f>(P42/$P$42)*100</f>
        <v>100</v>
      </c>
    </row>
    <row r="44" spans="1:17" x14ac:dyDescent="0.3">
      <c r="A44" s="336" t="s">
        <v>379</v>
      </c>
      <c r="B44" s="337"/>
      <c r="C44" s="337"/>
      <c r="D44" s="337"/>
      <c r="E44" s="337"/>
      <c r="F44" s="337"/>
      <c r="G44" s="337"/>
      <c r="H44" s="337"/>
      <c r="I44" s="337"/>
      <c r="J44" s="337"/>
      <c r="K44" s="338"/>
      <c r="N44" s="354" t="s">
        <v>34</v>
      </c>
      <c r="O44" s="355"/>
      <c r="P44" s="355"/>
      <c r="Q44" s="356"/>
    </row>
    <row r="45" spans="1:17" x14ac:dyDescent="0.3">
      <c r="A45" s="143" t="s">
        <v>18</v>
      </c>
      <c r="B45" s="176"/>
      <c r="C45" s="145" t="s">
        <v>19</v>
      </c>
      <c r="D45" s="145"/>
      <c r="E45" s="145" t="s">
        <v>20</v>
      </c>
      <c r="F45" s="146" t="s">
        <v>21</v>
      </c>
      <c r="G45" s="143"/>
      <c r="H45" s="144" t="s">
        <v>22</v>
      </c>
      <c r="I45" s="143"/>
      <c r="J45" s="144" t="s">
        <v>23</v>
      </c>
      <c r="K45" s="147" t="s">
        <v>25</v>
      </c>
      <c r="N45" s="155" t="s">
        <v>31</v>
      </c>
      <c r="O45" s="156"/>
      <c r="P45" s="157" t="s">
        <v>32</v>
      </c>
      <c r="Q45" s="158" t="s">
        <v>27</v>
      </c>
    </row>
    <row r="46" spans="1:17" x14ac:dyDescent="0.3">
      <c r="A46" s="148" t="s">
        <v>35</v>
      </c>
      <c r="B46" s="177"/>
      <c r="C46" s="168">
        <f>SUM(maio!C48+junho!C36)</f>
        <v>14</v>
      </c>
      <c r="D46" s="168"/>
      <c r="E46" s="161">
        <f>fevereiro!E102+março!E31</f>
        <v>14</v>
      </c>
      <c r="F46" s="168">
        <f>SUM(fevereiro!F102+março!F31)</f>
        <v>0</v>
      </c>
      <c r="G46" s="152"/>
      <c r="H46" s="153"/>
      <c r="I46" s="152"/>
      <c r="J46" s="149">
        <f>E46+F46+H46</f>
        <v>14</v>
      </c>
      <c r="K46" s="150">
        <f>C46-J46</f>
        <v>0</v>
      </c>
      <c r="N46" s="357" t="s">
        <v>28</v>
      </c>
      <c r="O46" s="358"/>
      <c r="P46" s="161">
        <f>E52</f>
        <v>125</v>
      </c>
      <c r="Q46" s="162">
        <f>(P46/$P$42)*100</f>
        <v>1041.6666666666665</v>
      </c>
    </row>
    <row r="47" spans="1:17" x14ac:dyDescent="0.3">
      <c r="A47" s="148" t="s">
        <v>37</v>
      </c>
      <c r="B47" s="177"/>
      <c r="C47" s="168">
        <f>SUM(maio!C49+junho!C37)</f>
        <v>0</v>
      </c>
      <c r="D47" s="168"/>
      <c r="E47" s="161">
        <v>0</v>
      </c>
      <c r="F47" s="168">
        <f>SUM(fevereiro!F103+março!F32)</f>
        <v>0</v>
      </c>
      <c r="G47" s="152"/>
      <c r="H47" s="153"/>
      <c r="I47" s="152"/>
      <c r="J47" s="149">
        <f>E47+F47+H47</f>
        <v>0</v>
      </c>
      <c r="K47" s="150">
        <f>C47-J47</f>
        <v>0</v>
      </c>
      <c r="N47" s="350" t="s">
        <v>29</v>
      </c>
      <c r="O47" s="351"/>
      <c r="P47" s="161">
        <f>F52</f>
        <v>2</v>
      </c>
      <c r="Q47" s="162">
        <f>(P47/$P$42)*100</f>
        <v>16.666666666666664</v>
      </c>
    </row>
    <row r="48" spans="1:17" x14ac:dyDescent="0.3">
      <c r="A48" s="148" t="s">
        <v>36</v>
      </c>
      <c r="B48" s="177"/>
      <c r="C48" s="168">
        <f>SUM(maio!C50+junho!C38)</f>
        <v>34</v>
      </c>
      <c r="D48" s="168"/>
      <c r="E48" s="161">
        <f>SUM(fevereiro!E104+março!E33)</f>
        <v>27</v>
      </c>
      <c r="F48" s="168">
        <f>SUM(fevereiro!F104+março!F33)</f>
        <v>0</v>
      </c>
      <c r="G48" s="152"/>
      <c r="H48" s="153"/>
      <c r="I48" s="152"/>
      <c r="J48" s="149">
        <f>E48+F48+H48</f>
        <v>27</v>
      </c>
      <c r="K48" s="150">
        <f>C48-J48</f>
        <v>7</v>
      </c>
      <c r="N48" s="350" t="s">
        <v>30</v>
      </c>
      <c r="O48" s="351"/>
      <c r="P48" s="161">
        <f>H52</f>
        <v>0</v>
      </c>
      <c r="Q48" s="162">
        <f>(P48/$P$42)*100</f>
        <v>0</v>
      </c>
    </row>
    <row r="49" spans="1:17" x14ac:dyDescent="0.3">
      <c r="A49" s="148" t="s">
        <v>1</v>
      </c>
      <c r="B49" s="177"/>
      <c r="C49" s="168">
        <f>SUM(maio!C51+junho!C39)</f>
        <v>23</v>
      </c>
      <c r="D49" s="168"/>
      <c r="E49" s="161">
        <f>fevereiro!E105+março!E34</f>
        <v>20</v>
      </c>
      <c r="F49" s="168">
        <f>SUM(fevereiro!F105+março!F34)</f>
        <v>2</v>
      </c>
      <c r="G49" s="152"/>
      <c r="H49" s="153"/>
      <c r="I49" s="152"/>
      <c r="J49" s="149">
        <f t="shared" ref="J49:J50" si="2">E49+F49+H49</f>
        <v>22</v>
      </c>
      <c r="K49" s="150">
        <f t="shared" ref="K49:K51" si="3">C49-J49</f>
        <v>1</v>
      </c>
      <c r="N49" s="159"/>
      <c r="O49" s="160"/>
      <c r="P49" s="161"/>
      <c r="Q49" s="162"/>
    </row>
    <row r="50" spans="1:17" x14ac:dyDescent="0.3">
      <c r="A50" s="148" t="s">
        <v>38</v>
      </c>
      <c r="B50" s="177"/>
      <c r="C50" s="168">
        <f>SUM(maio!C52+junho!C40)</f>
        <v>29</v>
      </c>
      <c r="D50" s="168"/>
      <c r="E50" s="161">
        <f>SUM(fevereiro!E106+março!E35)</f>
        <v>23</v>
      </c>
      <c r="F50" s="168">
        <f>SUM(fevereiro!F106+março!F35)</f>
        <v>0</v>
      </c>
      <c r="G50" s="152"/>
      <c r="H50" s="153"/>
      <c r="I50" s="152"/>
      <c r="J50" s="149">
        <f t="shared" si="2"/>
        <v>23</v>
      </c>
      <c r="K50" s="150">
        <f t="shared" si="3"/>
        <v>6</v>
      </c>
      <c r="N50" s="159"/>
      <c r="O50" s="160"/>
      <c r="P50" s="161"/>
      <c r="Q50" s="162"/>
    </row>
    <row r="51" spans="1:17" x14ac:dyDescent="0.3">
      <c r="A51" s="148" t="s">
        <v>0</v>
      </c>
      <c r="B51" s="177"/>
      <c r="C51" s="168">
        <f>SUM(maio!C53+junho!C41)</f>
        <v>38</v>
      </c>
      <c r="D51" s="168"/>
      <c r="E51" s="161">
        <f>SUM(fevereiro!E107+março!E36)</f>
        <v>29</v>
      </c>
      <c r="F51" s="168">
        <f>SUM(fevereiro!F107+março!F36)</f>
        <v>0</v>
      </c>
      <c r="G51" s="152"/>
      <c r="H51" s="153"/>
      <c r="I51" s="152"/>
      <c r="J51" s="149">
        <f>E51+F51+H51</f>
        <v>29</v>
      </c>
      <c r="K51" s="150">
        <f t="shared" si="3"/>
        <v>9</v>
      </c>
      <c r="N51" s="352" t="s">
        <v>26</v>
      </c>
      <c r="O51" s="353"/>
      <c r="P51" s="115">
        <f>SUM(P46:P48)</f>
        <v>127</v>
      </c>
      <c r="Q51" s="166">
        <f>(P51/$P$42)*100</f>
        <v>1058.3333333333335</v>
      </c>
    </row>
    <row r="52" spans="1:17" x14ac:dyDescent="0.3">
      <c r="A52" s="163" t="s">
        <v>24</v>
      </c>
      <c r="B52" s="178"/>
      <c r="C52" s="124">
        <f>SUM(C46:C51)</f>
        <v>138</v>
      </c>
      <c r="D52" s="124"/>
      <c r="E52" s="124">
        <f>SUM(E46:E51)+E42</f>
        <v>125</v>
      </c>
      <c r="F52" s="124">
        <f>SUM(F46:F51)+F42</f>
        <v>2</v>
      </c>
      <c r="G52" s="165"/>
      <c r="H52" s="156">
        <f>SUM(H46:H51)</f>
        <v>0</v>
      </c>
      <c r="I52" s="165"/>
      <c r="J52" s="164">
        <f>SUM(J46:J51)</f>
        <v>115</v>
      </c>
      <c r="K52" s="158">
        <f>SUM(K46:K51)</f>
        <v>23</v>
      </c>
    </row>
    <row r="93" spans="3:3" x14ac:dyDescent="0.3">
      <c r="C93" s="138" t="b">
        <f>março!C41=SUM(janeiro!C78+fevereiro!C92)</f>
        <v>1</v>
      </c>
    </row>
  </sheetData>
  <mergeCells count="30">
    <mergeCell ref="A26:A29"/>
    <mergeCell ref="A34:K34"/>
    <mergeCell ref="N35:Q35"/>
    <mergeCell ref="N39:O39"/>
    <mergeCell ref="N40:O40"/>
    <mergeCell ref="N26:N29"/>
    <mergeCell ref="O26:O29"/>
    <mergeCell ref="N51:O51"/>
    <mergeCell ref="A1:R3"/>
    <mergeCell ref="A5:A6"/>
    <mergeCell ref="A8:A9"/>
    <mergeCell ref="C8:C9"/>
    <mergeCell ref="A10:R10"/>
    <mergeCell ref="A12:A15"/>
    <mergeCell ref="A16:R16"/>
    <mergeCell ref="A19:R19"/>
    <mergeCell ref="A21:A23"/>
    <mergeCell ref="F21:G21"/>
    <mergeCell ref="A24:R24"/>
    <mergeCell ref="N41:O41"/>
    <mergeCell ref="N42:O42"/>
    <mergeCell ref="A44:K44"/>
    <mergeCell ref="N12:N15"/>
    <mergeCell ref="N21:N23"/>
    <mergeCell ref="N46:O46"/>
    <mergeCell ref="N47:O47"/>
    <mergeCell ref="N48:O48"/>
    <mergeCell ref="N44:Q44"/>
    <mergeCell ref="O12:O15"/>
    <mergeCell ref="O21:O23"/>
  </mergeCells>
  <pageMargins left="0.25" right="0.25" top="0.75" bottom="0.75" header="0.3" footer="0.3"/>
  <pageSetup paperSize="9" scale="3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37" zoomScale="90" zoomScaleNormal="90" workbookViewId="0">
      <selection activeCell="D62" sqref="D62"/>
    </sheetView>
  </sheetViews>
  <sheetFormatPr defaultRowHeight="18.75" x14ac:dyDescent="0.3"/>
  <cols>
    <col min="1" max="1" width="31.7109375" style="138" customWidth="1"/>
    <col min="2" max="2" width="5.85546875" style="174" customWidth="1"/>
    <col min="3" max="3" width="28.85546875" style="138" customWidth="1"/>
    <col min="4" max="4" width="21" style="138" customWidth="1"/>
    <col min="5" max="5" width="16.28515625" style="174" bestFit="1" customWidth="1"/>
    <col min="6" max="6" width="29.42578125" style="114" customWidth="1"/>
    <col min="7" max="7" width="13.28515625" style="114" customWidth="1"/>
    <col min="8" max="8" width="16" style="114" customWidth="1"/>
    <col min="9" max="9" width="9" style="114" customWidth="1"/>
    <col min="10" max="10" width="16" style="138" customWidth="1"/>
    <col min="11" max="11" width="9" style="114" customWidth="1"/>
    <col min="12" max="12" width="19.42578125" style="114" customWidth="1"/>
    <col min="13" max="13" width="20.28515625" style="114" customWidth="1"/>
    <col min="14" max="14" width="36.5703125" style="138" customWidth="1"/>
    <col min="15" max="15" width="20.5703125" style="117" bestFit="1" customWidth="1"/>
    <col min="16" max="16" width="25.5703125" style="117" bestFit="1" customWidth="1"/>
    <col min="17" max="17" width="13.5703125" style="114" customWidth="1"/>
    <col min="18" max="18" width="23" style="138" customWidth="1"/>
    <col min="19" max="16384" width="9.140625" style="114"/>
  </cols>
  <sheetData>
    <row r="1" spans="1:18" ht="19.5" thickTop="1" x14ac:dyDescent="0.3">
      <c r="A1" s="264" t="s">
        <v>152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x14ac:dyDescent="0.3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18" s="117" customFormat="1" ht="75" x14ac:dyDescent="0.25">
      <c r="A4" s="115"/>
      <c r="B4" s="115" t="s">
        <v>12</v>
      </c>
      <c r="C4" s="116" t="s">
        <v>11</v>
      </c>
      <c r="D4" s="116" t="s">
        <v>66</v>
      </c>
      <c r="E4" s="115" t="s">
        <v>2</v>
      </c>
      <c r="F4" s="115" t="s">
        <v>6</v>
      </c>
      <c r="G4" s="115" t="s">
        <v>7</v>
      </c>
      <c r="H4" s="116" t="s">
        <v>16</v>
      </c>
      <c r="I4" s="116" t="s">
        <v>8</v>
      </c>
      <c r="J4" s="115" t="s">
        <v>9</v>
      </c>
      <c r="K4" s="116" t="s">
        <v>10</v>
      </c>
      <c r="L4" s="116" t="s">
        <v>13</v>
      </c>
      <c r="M4" s="116" t="s">
        <v>15</v>
      </c>
      <c r="N4" s="116" t="s">
        <v>4</v>
      </c>
      <c r="O4" s="116" t="s">
        <v>5</v>
      </c>
      <c r="P4" s="116" t="s">
        <v>17</v>
      </c>
      <c r="Q4" s="116" t="s">
        <v>3</v>
      </c>
      <c r="R4" s="116" t="s">
        <v>50</v>
      </c>
    </row>
    <row r="5" spans="1:18" x14ac:dyDescent="0.3">
      <c r="A5" s="344" t="s">
        <v>35</v>
      </c>
      <c r="B5" s="118">
        <v>1</v>
      </c>
      <c r="C5" s="119"/>
      <c r="D5" s="119"/>
      <c r="E5" s="118"/>
      <c r="F5" s="119"/>
      <c r="G5" s="120"/>
      <c r="H5" s="120"/>
      <c r="I5" s="120"/>
      <c r="J5" s="134"/>
      <c r="K5" s="120"/>
      <c r="L5" s="120"/>
      <c r="M5" s="121"/>
      <c r="N5" s="122"/>
      <c r="O5" s="122"/>
      <c r="P5" s="123"/>
      <c r="Q5" s="124"/>
      <c r="R5" s="124"/>
    </row>
    <row r="6" spans="1:18" x14ac:dyDescent="0.3">
      <c r="A6" s="344"/>
      <c r="B6" s="118">
        <v>2</v>
      </c>
      <c r="C6" s="119"/>
      <c r="D6" s="119"/>
      <c r="E6" s="118"/>
      <c r="F6" s="120"/>
      <c r="G6" s="120"/>
      <c r="H6" s="120"/>
      <c r="I6" s="120"/>
      <c r="J6" s="134"/>
      <c r="K6" s="120"/>
      <c r="L6" s="120"/>
      <c r="M6" s="121"/>
      <c r="N6" s="122"/>
      <c r="O6" s="122"/>
      <c r="P6" s="122"/>
      <c r="Q6" s="124"/>
      <c r="R6" s="124"/>
    </row>
    <row r="7" spans="1:18" x14ac:dyDescent="0.3">
      <c r="A7" s="344"/>
      <c r="B7" s="118">
        <v>3</v>
      </c>
      <c r="C7" s="119"/>
      <c r="D7" s="119"/>
      <c r="E7" s="118"/>
      <c r="F7" s="120"/>
      <c r="G7" s="120"/>
      <c r="H7" s="120"/>
      <c r="I7" s="120"/>
      <c r="J7" s="134"/>
      <c r="K7" s="120"/>
      <c r="L7" s="120"/>
      <c r="M7" s="121"/>
      <c r="N7" s="122"/>
      <c r="O7" s="122"/>
      <c r="P7" s="122"/>
      <c r="Q7" s="124"/>
      <c r="R7" s="124"/>
    </row>
    <row r="8" spans="1:18" x14ac:dyDescent="0.3">
      <c r="A8" s="344"/>
      <c r="B8" s="118">
        <v>4</v>
      </c>
      <c r="C8" s="119"/>
      <c r="D8" s="119"/>
      <c r="E8" s="167"/>
      <c r="F8" s="137"/>
      <c r="G8" s="120"/>
      <c r="H8" s="121"/>
      <c r="I8" s="120"/>
      <c r="J8" s="134"/>
      <c r="K8" s="134"/>
      <c r="L8" s="134"/>
      <c r="M8" s="121"/>
      <c r="N8" s="122"/>
      <c r="O8" s="122"/>
      <c r="P8" s="122"/>
      <c r="Q8" s="124"/>
      <c r="R8" s="124"/>
    </row>
    <row r="9" spans="1:18" ht="19.5" thickBot="1" x14ac:dyDescent="0.35">
      <c r="A9" s="126"/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6"/>
      <c r="P9" s="126"/>
      <c r="Q9" s="126"/>
      <c r="R9" s="126"/>
    </row>
    <row r="10" spans="1:18" ht="19.5" thickTop="1" x14ac:dyDescent="0.3">
      <c r="A10" s="303" t="s">
        <v>49</v>
      </c>
      <c r="B10" s="56">
        <v>1</v>
      </c>
      <c r="C10" s="277" t="s">
        <v>47</v>
      </c>
      <c r="D10" s="202"/>
      <c r="E10" s="8"/>
      <c r="F10" s="19"/>
      <c r="G10" s="19"/>
      <c r="H10" s="19"/>
      <c r="I10" s="19"/>
      <c r="J10" s="8"/>
      <c r="K10" s="19"/>
      <c r="L10" s="19"/>
      <c r="M10" s="19"/>
      <c r="N10" s="8"/>
      <c r="O10" s="57"/>
      <c r="P10" s="14"/>
      <c r="Q10" s="2"/>
      <c r="R10" s="2"/>
    </row>
    <row r="11" spans="1:18" x14ac:dyDescent="0.3">
      <c r="A11" s="304"/>
      <c r="B11" s="52">
        <v>2</v>
      </c>
      <c r="C11" s="278"/>
      <c r="D11" s="203"/>
      <c r="E11" s="8"/>
      <c r="F11" s="19"/>
      <c r="G11" s="19"/>
      <c r="H11" s="19"/>
      <c r="I11" s="19"/>
      <c r="J11" s="8"/>
      <c r="K11" s="19"/>
      <c r="L11" s="19"/>
      <c r="M11" s="19"/>
      <c r="N11" s="8"/>
      <c r="O11" s="57"/>
      <c r="P11" s="14"/>
      <c r="Q11" s="2"/>
      <c r="R11" s="2"/>
    </row>
    <row r="12" spans="1:18" x14ac:dyDescent="0.3">
      <c r="A12" s="345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</row>
    <row r="13" spans="1:18" ht="75.75" thickBot="1" x14ac:dyDescent="0.35">
      <c r="A13" s="179"/>
      <c r="B13" s="180" t="s">
        <v>12</v>
      </c>
      <c r="C13" s="181" t="s">
        <v>11</v>
      </c>
      <c r="D13" s="116" t="s">
        <v>66</v>
      </c>
      <c r="E13" s="180" t="s">
        <v>2</v>
      </c>
      <c r="F13" s="180" t="s">
        <v>6</v>
      </c>
      <c r="G13" s="180" t="s">
        <v>7</v>
      </c>
      <c r="H13" s="181" t="s">
        <v>16</v>
      </c>
      <c r="I13" s="181" t="s">
        <v>8</v>
      </c>
      <c r="J13" s="180" t="s">
        <v>9</v>
      </c>
      <c r="K13" s="181" t="s">
        <v>10</v>
      </c>
      <c r="L13" s="181" t="s">
        <v>13</v>
      </c>
      <c r="M13" s="181" t="s">
        <v>15</v>
      </c>
      <c r="N13" s="181" t="s">
        <v>4</v>
      </c>
      <c r="O13" s="181" t="s">
        <v>5</v>
      </c>
      <c r="P13" s="181" t="s">
        <v>17</v>
      </c>
      <c r="Q13" s="181" t="s">
        <v>3</v>
      </c>
      <c r="R13" s="181" t="s">
        <v>50</v>
      </c>
    </row>
    <row r="14" spans="1:18" ht="19.5" thickTop="1" x14ac:dyDescent="0.3">
      <c r="A14" s="313" t="s">
        <v>36</v>
      </c>
      <c r="B14" s="128">
        <v>1</v>
      </c>
      <c r="C14" s="118"/>
      <c r="D14" s="118"/>
      <c r="E14" s="118"/>
      <c r="F14" s="118"/>
      <c r="G14" s="118"/>
      <c r="H14" s="118"/>
      <c r="I14" s="118"/>
      <c r="J14" s="119"/>
      <c r="K14" s="125"/>
      <c r="L14" s="125"/>
      <c r="M14" s="125"/>
      <c r="N14" s="122"/>
      <c r="O14" s="129"/>
      <c r="P14" s="184"/>
      <c r="Q14" s="115"/>
      <c r="R14" s="115"/>
    </row>
    <row r="15" spans="1:18" x14ac:dyDescent="0.3">
      <c r="A15" s="314"/>
      <c r="B15" s="130">
        <v>2</v>
      </c>
      <c r="C15" s="118"/>
      <c r="D15" s="118"/>
      <c r="E15" s="118"/>
      <c r="F15" s="118"/>
      <c r="G15" s="118"/>
      <c r="H15" s="118"/>
      <c r="I15" s="118"/>
      <c r="J15" s="119"/>
      <c r="K15" s="125"/>
      <c r="L15" s="125"/>
      <c r="M15" s="125"/>
      <c r="N15" s="122"/>
      <c r="O15" s="129"/>
      <c r="P15" s="184"/>
      <c r="Q15" s="115"/>
      <c r="R15" s="115"/>
    </row>
    <row r="16" spans="1:18" x14ac:dyDescent="0.3">
      <c r="A16" s="314"/>
      <c r="B16" s="130">
        <v>3</v>
      </c>
      <c r="C16" s="118"/>
      <c r="D16" s="118"/>
      <c r="E16" s="118"/>
      <c r="F16" s="118"/>
      <c r="G16" s="118"/>
      <c r="H16" s="118"/>
      <c r="I16" s="118"/>
      <c r="J16" s="119"/>
      <c r="K16" s="125"/>
      <c r="L16" s="125"/>
      <c r="M16" s="125"/>
      <c r="N16" s="122"/>
      <c r="O16" s="129"/>
      <c r="P16" s="184"/>
      <c r="Q16" s="124"/>
      <c r="R16" s="124"/>
    </row>
    <row r="17" spans="1:18" x14ac:dyDescent="0.3">
      <c r="A17" s="314"/>
      <c r="B17" s="130">
        <v>4</v>
      </c>
      <c r="C17" s="118"/>
      <c r="D17" s="118"/>
      <c r="E17" s="118"/>
      <c r="F17" s="118"/>
      <c r="G17" s="118"/>
      <c r="H17" s="118"/>
      <c r="I17" s="118"/>
      <c r="J17" s="119"/>
      <c r="K17" s="125"/>
      <c r="L17" s="125"/>
      <c r="M17" s="125"/>
      <c r="N17" s="122"/>
      <c r="O17" s="129"/>
      <c r="P17" s="184"/>
      <c r="Q17" s="124"/>
      <c r="R17" s="124"/>
    </row>
    <row r="18" spans="1:18" x14ac:dyDescent="0.3">
      <c r="A18" s="314"/>
      <c r="B18" s="130">
        <v>5</v>
      </c>
      <c r="C18" s="118"/>
      <c r="D18" s="118"/>
      <c r="E18" s="118"/>
      <c r="F18" s="118"/>
      <c r="G18" s="118"/>
      <c r="H18" s="118"/>
      <c r="I18" s="118"/>
      <c r="J18" s="119"/>
      <c r="K18" s="125"/>
      <c r="L18" s="125"/>
      <c r="M18" s="125"/>
      <c r="N18" s="122"/>
      <c r="O18" s="129"/>
      <c r="P18" s="184"/>
      <c r="Q18" s="124"/>
      <c r="R18" s="124"/>
    </row>
    <row r="19" spans="1:18" x14ac:dyDescent="0.3">
      <c r="A19" s="314"/>
      <c r="B19" s="175">
        <v>6</v>
      </c>
      <c r="C19" s="118"/>
      <c r="D19" s="118"/>
      <c r="E19" s="118"/>
      <c r="F19" s="118"/>
      <c r="G19" s="118"/>
      <c r="H19" s="118"/>
      <c r="I19" s="118"/>
      <c r="J19" s="119"/>
      <c r="K19" s="125"/>
      <c r="L19" s="125"/>
      <c r="M19" s="125"/>
      <c r="N19" s="122"/>
      <c r="O19" s="129"/>
      <c r="P19" s="184"/>
      <c r="Q19" s="124"/>
      <c r="R19" s="124"/>
    </row>
    <row r="20" spans="1:18" x14ac:dyDescent="0.3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</row>
    <row r="21" spans="1:18" ht="75.75" thickBot="1" x14ac:dyDescent="0.35">
      <c r="A21" s="179"/>
      <c r="B21" s="180" t="s">
        <v>12</v>
      </c>
      <c r="C21" s="181" t="s">
        <v>11</v>
      </c>
      <c r="D21" s="116" t="s">
        <v>66</v>
      </c>
      <c r="E21" s="180" t="s">
        <v>2</v>
      </c>
      <c r="F21" s="180" t="s">
        <v>6</v>
      </c>
      <c r="G21" s="180" t="s">
        <v>7</v>
      </c>
      <c r="H21" s="181" t="s">
        <v>16</v>
      </c>
      <c r="I21" s="181" t="s">
        <v>8</v>
      </c>
      <c r="J21" s="180" t="s">
        <v>9</v>
      </c>
      <c r="K21" s="181" t="s">
        <v>10</v>
      </c>
      <c r="L21" s="181" t="s">
        <v>13</v>
      </c>
      <c r="M21" s="181" t="s">
        <v>15</v>
      </c>
      <c r="N21" s="181" t="s">
        <v>4</v>
      </c>
      <c r="O21" s="181" t="s">
        <v>5</v>
      </c>
      <c r="P21" s="181" t="s">
        <v>17</v>
      </c>
      <c r="Q21" s="181" t="s">
        <v>3</v>
      </c>
      <c r="R21" s="181" t="s">
        <v>50</v>
      </c>
    </row>
    <row r="22" spans="1:18" s="117" customFormat="1" ht="19.5" thickTop="1" x14ac:dyDescent="0.25">
      <c r="A22" s="313" t="s">
        <v>1</v>
      </c>
      <c r="B22" s="128">
        <v>1</v>
      </c>
      <c r="C22" s="119"/>
      <c r="D22" s="119"/>
      <c r="E22" s="118"/>
      <c r="F22" s="125"/>
      <c r="G22" s="125"/>
      <c r="H22" s="125"/>
      <c r="I22" s="125"/>
      <c r="J22" s="118"/>
      <c r="K22" s="125"/>
      <c r="L22" s="125"/>
      <c r="M22" s="119"/>
      <c r="N22" s="122"/>
      <c r="O22" s="129"/>
      <c r="P22" s="184"/>
      <c r="Q22" s="115"/>
      <c r="R22" s="115"/>
    </row>
    <row r="23" spans="1:18" s="117" customFormat="1" x14ac:dyDescent="0.25">
      <c r="A23" s="314"/>
      <c r="B23" s="130">
        <v>2</v>
      </c>
      <c r="C23" s="119"/>
      <c r="D23" s="119"/>
      <c r="E23" s="118"/>
      <c r="F23" s="125"/>
      <c r="G23" s="125"/>
      <c r="H23" s="125"/>
      <c r="I23" s="125"/>
      <c r="J23" s="118"/>
      <c r="K23" s="125"/>
      <c r="L23" s="125"/>
      <c r="M23" s="119"/>
      <c r="N23" s="122"/>
      <c r="O23" s="129"/>
      <c r="P23" s="184"/>
      <c r="Q23" s="115"/>
      <c r="R23" s="115"/>
    </row>
    <row r="24" spans="1:18" s="174" customFormat="1" x14ac:dyDescent="0.25">
      <c r="A24" s="314"/>
      <c r="B24" s="130">
        <v>3</v>
      </c>
      <c r="C24" s="118"/>
      <c r="D24" s="118"/>
      <c r="E24" s="118"/>
      <c r="F24" s="118"/>
      <c r="G24" s="118"/>
      <c r="H24" s="118"/>
      <c r="I24" s="118"/>
      <c r="J24" s="119"/>
      <c r="K24" s="118"/>
      <c r="L24" s="118"/>
      <c r="M24" s="118"/>
      <c r="N24" s="122"/>
      <c r="O24" s="129"/>
      <c r="P24" s="184"/>
      <c r="Q24" s="115"/>
      <c r="R24" s="115"/>
    </row>
    <row r="25" spans="1:18" s="174" customFormat="1" x14ac:dyDescent="0.25">
      <c r="A25" s="314"/>
      <c r="B25" s="130">
        <v>4</v>
      </c>
      <c r="C25" s="118"/>
      <c r="D25" s="118"/>
      <c r="E25" s="118"/>
      <c r="F25" s="118"/>
      <c r="G25" s="118"/>
      <c r="H25" s="118"/>
      <c r="I25" s="118"/>
      <c r="J25" s="119"/>
      <c r="K25" s="118"/>
      <c r="L25" s="118"/>
      <c r="M25" s="118"/>
      <c r="N25" s="122"/>
      <c r="O25" s="129"/>
      <c r="P25" s="184"/>
      <c r="Q25" s="115"/>
      <c r="R25" s="115"/>
    </row>
    <row r="26" spans="1:18" x14ac:dyDescent="0.3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</row>
    <row r="27" spans="1:18" ht="75" x14ac:dyDescent="0.3">
      <c r="A27" s="183"/>
      <c r="B27" s="180" t="s">
        <v>12</v>
      </c>
      <c r="C27" s="181" t="s">
        <v>11</v>
      </c>
      <c r="D27" s="116" t="s">
        <v>66</v>
      </c>
      <c r="E27" s="180" t="s">
        <v>2</v>
      </c>
      <c r="F27" s="180" t="s">
        <v>6</v>
      </c>
      <c r="G27" s="180" t="s">
        <v>7</v>
      </c>
      <c r="H27" s="181" t="s">
        <v>16</v>
      </c>
      <c r="I27" s="181" t="s">
        <v>8</v>
      </c>
      <c r="J27" s="180" t="s">
        <v>9</v>
      </c>
      <c r="K27" s="181" t="s">
        <v>10</v>
      </c>
      <c r="L27" s="181" t="s">
        <v>13</v>
      </c>
      <c r="M27" s="181" t="s">
        <v>15</v>
      </c>
      <c r="N27" s="181" t="s">
        <v>4</v>
      </c>
      <c r="O27" s="181" t="s">
        <v>5</v>
      </c>
      <c r="P27" s="181" t="s">
        <v>17</v>
      </c>
      <c r="Q27" s="181" t="s">
        <v>3</v>
      </c>
      <c r="R27" s="181" t="s">
        <v>50</v>
      </c>
    </row>
    <row r="28" spans="1:18" s="117" customFormat="1" x14ac:dyDescent="0.25">
      <c r="A28" s="344" t="s">
        <v>38</v>
      </c>
      <c r="B28" s="118">
        <v>1</v>
      </c>
      <c r="C28" s="119"/>
      <c r="D28" s="119"/>
      <c r="E28" s="118"/>
      <c r="F28" s="348"/>
      <c r="G28" s="349"/>
      <c r="H28" s="119"/>
      <c r="I28" s="173"/>
      <c r="J28" s="125"/>
      <c r="K28" s="125"/>
      <c r="L28" s="125"/>
      <c r="M28" s="119"/>
      <c r="N28" s="131"/>
      <c r="O28" s="122"/>
      <c r="P28" s="184"/>
      <c r="Q28" s="133"/>
      <c r="R28" s="133"/>
    </row>
    <row r="29" spans="1:18" s="117" customFormat="1" x14ac:dyDescent="0.25">
      <c r="A29" s="344"/>
      <c r="B29" s="118">
        <v>2</v>
      </c>
      <c r="C29" s="119"/>
      <c r="D29" s="119"/>
      <c r="E29" s="118"/>
      <c r="F29" s="125"/>
      <c r="G29" s="125"/>
      <c r="H29" s="125"/>
      <c r="I29" s="173"/>
      <c r="J29" s="118"/>
      <c r="K29" s="125"/>
      <c r="L29" s="119"/>
      <c r="M29" s="119"/>
      <c r="N29" s="131"/>
      <c r="O29" s="122"/>
      <c r="P29" s="184"/>
      <c r="Q29" s="115"/>
      <c r="R29" s="115"/>
    </row>
    <row r="30" spans="1:18" x14ac:dyDescent="0.3">
      <c r="A30" s="344"/>
      <c r="B30" s="118">
        <v>3</v>
      </c>
      <c r="C30" s="119"/>
      <c r="D30" s="119"/>
      <c r="E30" s="118"/>
      <c r="F30" s="125"/>
      <c r="G30" s="125"/>
      <c r="H30" s="125"/>
      <c r="I30" s="173"/>
      <c r="J30" s="118"/>
      <c r="K30" s="125"/>
      <c r="L30" s="121"/>
      <c r="M30" s="119"/>
      <c r="N30" s="131"/>
      <c r="O30" s="122"/>
      <c r="P30" s="184"/>
      <c r="Q30" s="124"/>
      <c r="R30" s="124"/>
    </row>
    <row r="31" spans="1:18" x14ac:dyDescent="0.3">
      <c r="A31" s="344"/>
      <c r="B31" s="118">
        <v>4</v>
      </c>
      <c r="C31" s="119"/>
      <c r="D31" s="119"/>
      <c r="E31" s="118"/>
      <c r="F31" s="137"/>
      <c r="G31" s="120"/>
      <c r="H31" s="121"/>
      <c r="I31" s="120"/>
      <c r="J31" s="134"/>
      <c r="K31" s="134"/>
      <c r="L31" s="134"/>
      <c r="M31" s="121"/>
      <c r="N31" s="122"/>
      <c r="O31" s="122"/>
      <c r="P31" s="184"/>
      <c r="Q31" s="124"/>
      <c r="R31" s="124"/>
    </row>
    <row r="32" spans="1:18" ht="19.5" thickBot="1" x14ac:dyDescent="0.35">
      <c r="A32" s="339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39"/>
    </row>
    <row r="33" spans="1:18" s="182" customFormat="1" ht="76.5" thickTop="1" thickBot="1" x14ac:dyDescent="0.35">
      <c r="A33" s="179"/>
      <c r="B33" s="180" t="s">
        <v>12</v>
      </c>
      <c r="C33" s="181" t="s">
        <v>11</v>
      </c>
      <c r="D33" s="116" t="s">
        <v>66</v>
      </c>
      <c r="E33" s="180" t="s">
        <v>2</v>
      </c>
      <c r="F33" s="180" t="s">
        <v>6</v>
      </c>
      <c r="G33" s="180" t="s">
        <v>7</v>
      </c>
      <c r="H33" s="181" t="s">
        <v>16</v>
      </c>
      <c r="I33" s="181" t="s">
        <v>8</v>
      </c>
      <c r="J33" s="180" t="s">
        <v>9</v>
      </c>
      <c r="K33" s="181" t="s">
        <v>10</v>
      </c>
      <c r="L33" s="181" t="s">
        <v>13</v>
      </c>
      <c r="M33" s="181" t="s">
        <v>15</v>
      </c>
      <c r="N33" s="181" t="s">
        <v>4</v>
      </c>
      <c r="O33" s="181" t="s">
        <v>5</v>
      </c>
      <c r="P33" s="181" t="s">
        <v>17</v>
      </c>
      <c r="Q33" s="181" t="s">
        <v>3</v>
      </c>
      <c r="R33" s="181" t="s">
        <v>50</v>
      </c>
    </row>
    <row r="34" spans="1:18" ht="19.5" thickTop="1" x14ac:dyDescent="0.3">
      <c r="A34" s="361" t="s">
        <v>0</v>
      </c>
      <c r="B34" s="130">
        <v>1</v>
      </c>
      <c r="C34" s="119"/>
      <c r="D34" s="119"/>
      <c r="E34" s="118"/>
      <c r="F34" s="136"/>
      <c r="G34" s="120"/>
      <c r="H34" s="120"/>
      <c r="I34" s="120"/>
      <c r="J34" s="134"/>
      <c r="K34" s="134"/>
      <c r="L34" s="134"/>
      <c r="M34" s="121"/>
      <c r="N34" s="122"/>
      <c r="O34" s="129"/>
      <c r="P34" s="184"/>
      <c r="Q34" s="124"/>
      <c r="R34" s="124"/>
    </row>
    <row r="35" spans="1:18" s="117" customFormat="1" x14ac:dyDescent="0.25">
      <c r="A35" s="362"/>
      <c r="B35" s="130">
        <v>2</v>
      </c>
      <c r="C35" s="118"/>
      <c r="D35" s="118"/>
      <c r="E35" s="118"/>
      <c r="F35" s="169"/>
      <c r="G35" s="170"/>
      <c r="H35" s="170"/>
      <c r="I35" s="170"/>
      <c r="J35" s="171"/>
      <c r="K35" s="172"/>
      <c r="L35" s="172"/>
      <c r="M35" s="119"/>
      <c r="N35" s="243"/>
      <c r="O35" s="129"/>
      <c r="P35" s="184"/>
      <c r="Q35" s="115"/>
      <c r="R35" s="115"/>
    </row>
    <row r="36" spans="1:18" x14ac:dyDescent="0.3">
      <c r="A36" s="362"/>
      <c r="B36" s="175">
        <v>3</v>
      </c>
      <c r="C36" s="119"/>
      <c r="D36" s="119"/>
      <c r="E36" s="118"/>
      <c r="F36" s="134"/>
      <c r="G36" s="134"/>
      <c r="H36" s="134"/>
      <c r="I36" s="134"/>
      <c r="J36" s="134"/>
      <c r="K36" s="134"/>
      <c r="L36" s="121"/>
      <c r="M36" s="121"/>
      <c r="N36" s="122"/>
      <c r="O36" s="129"/>
      <c r="P36" s="184"/>
      <c r="Q36" s="124"/>
      <c r="R36" s="124"/>
    </row>
    <row r="37" spans="1:18" x14ac:dyDescent="0.3">
      <c r="A37" s="363"/>
      <c r="B37" s="118">
        <v>4</v>
      </c>
      <c r="C37" s="119"/>
      <c r="D37" s="119"/>
      <c r="E37" s="118"/>
      <c r="F37" s="134"/>
      <c r="G37" s="134"/>
      <c r="H37" s="134"/>
      <c r="I37" s="134"/>
      <c r="J37" s="134"/>
      <c r="K37" s="134"/>
      <c r="L37" s="121"/>
      <c r="M37" s="121"/>
      <c r="N37" s="132"/>
      <c r="O37" s="129"/>
      <c r="P37" s="184"/>
      <c r="Q37" s="124"/>
    </row>
    <row r="38" spans="1:18" ht="19.5" thickBot="1" x14ac:dyDescent="0.35">
      <c r="A38" s="363"/>
      <c r="B38" s="118">
        <v>5</v>
      </c>
      <c r="C38" s="119"/>
      <c r="D38" s="119"/>
      <c r="E38" s="118"/>
      <c r="F38" s="134"/>
      <c r="G38" s="134"/>
      <c r="H38" s="134"/>
      <c r="I38" s="134"/>
      <c r="J38" s="134"/>
      <c r="K38" s="134"/>
      <c r="L38" s="121"/>
      <c r="M38" s="121"/>
      <c r="N38" s="132"/>
      <c r="O38" s="129"/>
      <c r="P38" s="184"/>
      <c r="Q38" s="124"/>
    </row>
    <row r="39" spans="1:18" ht="20.25" thickTop="1" thickBot="1" x14ac:dyDescent="0.35">
      <c r="A39" s="139" t="s">
        <v>14</v>
      </c>
      <c r="B39" s="126">
        <v>23</v>
      </c>
      <c r="C39" s="135"/>
      <c r="D39" s="135"/>
      <c r="E39" s="126"/>
      <c r="F39" s="140"/>
      <c r="G39" s="140"/>
      <c r="H39" s="140"/>
      <c r="I39" s="140"/>
      <c r="J39" s="135"/>
      <c r="K39" s="140"/>
      <c r="L39" s="140"/>
      <c r="M39" s="140"/>
      <c r="N39" s="135"/>
      <c r="O39" s="141"/>
      <c r="P39" s="141"/>
      <c r="Q39" s="140"/>
      <c r="R39" s="142"/>
    </row>
    <row r="40" spans="1:18" ht="19.5" thickTop="1" x14ac:dyDescent="0.3"/>
    <row r="43" spans="1:18" x14ac:dyDescent="0.3">
      <c r="A43" s="336" t="s">
        <v>319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8"/>
    </row>
    <row r="44" spans="1:18" s="138" customFormat="1" x14ac:dyDescent="0.3">
      <c r="A44" s="143" t="s">
        <v>18</v>
      </c>
      <c r="B44" s="176"/>
      <c r="C44" s="145" t="s">
        <v>19</v>
      </c>
      <c r="D44" s="145"/>
      <c r="E44" s="145" t="s">
        <v>20</v>
      </c>
      <c r="F44" s="146" t="s">
        <v>21</v>
      </c>
      <c r="G44" s="143"/>
      <c r="H44" s="144" t="s">
        <v>22</v>
      </c>
      <c r="I44" s="143"/>
      <c r="J44" s="144" t="s">
        <v>23</v>
      </c>
      <c r="K44" s="147" t="s">
        <v>25</v>
      </c>
      <c r="N44" s="354" t="s">
        <v>33</v>
      </c>
      <c r="O44" s="355"/>
      <c r="P44" s="355"/>
      <c r="Q44" s="356"/>
    </row>
    <row r="45" spans="1:18" x14ac:dyDescent="0.3">
      <c r="A45" s="148" t="s">
        <v>35</v>
      </c>
      <c r="B45" s="177"/>
      <c r="C45" s="168"/>
      <c r="D45" s="168"/>
      <c r="E45" s="161"/>
      <c r="F45" s="150"/>
      <c r="G45" s="152"/>
      <c r="H45" s="153"/>
      <c r="I45" s="152"/>
      <c r="J45" s="149">
        <f>E45+F45+H45</f>
        <v>0</v>
      </c>
      <c r="K45" s="150">
        <f>C45-J45</f>
        <v>0</v>
      </c>
      <c r="M45" s="154"/>
      <c r="N45" s="155" t="s">
        <v>31</v>
      </c>
      <c r="O45" s="156"/>
      <c r="P45" s="157" t="s">
        <v>32</v>
      </c>
      <c r="Q45" s="158" t="s">
        <v>27</v>
      </c>
    </row>
    <row r="46" spans="1:18" x14ac:dyDescent="0.3">
      <c r="A46" s="148" t="s">
        <v>37</v>
      </c>
      <c r="B46" s="177"/>
      <c r="C46" s="168"/>
      <c r="D46" s="168"/>
      <c r="E46" s="161"/>
      <c r="F46" s="150"/>
      <c r="G46" s="152"/>
      <c r="H46" s="153"/>
      <c r="I46" s="152"/>
      <c r="J46" s="149">
        <f t="shared" ref="J46:J50" si="0">E46+F46+H46</f>
        <v>0</v>
      </c>
      <c r="K46" s="150">
        <f t="shared" ref="K46:K50" si="1">C46-J46</f>
        <v>0</v>
      </c>
      <c r="M46" s="154"/>
      <c r="N46" s="159"/>
      <c r="O46" s="153"/>
      <c r="P46" s="151"/>
      <c r="Q46" s="150"/>
    </row>
    <row r="47" spans="1:18" x14ac:dyDescent="0.3">
      <c r="A47" s="148" t="s">
        <v>36</v>
      </c>
      <c r="B47" s="177"/>
      <c r="C47" s="168"/>
      <c r="D47" s="168"/>
      <c r="E47" s="161"/>
      <c r="F47" s="150"/>
      <c r="G47" s="152"/>
      <c r="H47" s="153"/>
      <c r="I47" s="152"/>
      <c r="J47" s="149">
        <f t="shared" si="0"/>
        <v>0</v>
      </c>
      <c r="K47" s="150">
        <f t="shared" si="1"/>
        <v>0</v>
      </c>
      <c r="M47" s="154"/>
      <c r="N47" s="159"/>
      <c r="O47" s="153"/>
      <c r="P47" s="151"/>
      <c r="Q47" s="150"/>
    </row>
    <row r="48" spans="1:18" x14ac:dyDescent="0.3">
      <c r="A48" s="148" t="s">
        <v>1</v>
      </c>
      <c r="B48" s="177"/>
      <c r="C48" s="168"/>
      <c r="D48" s="168"/>
      <c r="E48" s="161"/>
      <c r="F48" s="150"/>
      <c r="G48" s="152"/>
      <c r="H48" s="153"/>
      <c r="I48" s="152"/>
      <c r="J48" s="149">
        <f t="shared" si="0"/>
        <v>0</v>
      </c>
      <c r="K48" s="150">
        <f t="shared" si="1"/>
        <v>0</v>
      </c>
      <c r="M48" s="154"/>
      <c r="N48" s="350" t="s">
        <v>28</v>
      </c>
      <c r="O48" s="351"/>
      <c r="P48" s="161">
        <f>E51</f>
        <v>0</v>
      </c>
      <c r="Q48" s="162" t="e">
        <f>(P48/$P$51)*100</f>
        <v>#DIV/0!</v>
      </c>
    </row>
    <row r="49" spans="1:17" x14ac:dyDescent="0.3">
      <c r="A49" s="148" t="s">
        <v>38</v>
      </c>
      <c r="B49" s="177"/>
      <c r="C49" s="168"/>
      <c r="D49" s="168"/>
      <c r="E49" s="161"/>
      <c r="F49" s="150"/>
      <c r="G49" s="152"/>
      <c r="H49" s="153"/>
      <c r="I49" s="152"/>
      <c r="J49" s="149">
        <f t="shared" si="0"/>
        <v>0</v>
      </c>
      <c r="K49" s="150">
        <f t="shared" si="1"/>
        <v>0</v>
      </c>
      <c r="M49" s="154"/>
      <c r="N49" s="350" t="s">
        <v>29</v>
      </c>
      <c r="O49" s="351"/>
      <c r="P49" s="161">
        <f>F51</f>
        <v>0</v>
      </c>
      <c r="Q49" s="162" t="e">
        <f>(P49/$P$51)*100</f>
        <v>#DIV/0!</v>
      </c>
    </row>
    <row r="50" spans="1:17" x14ac:dyDescent="0.3">
      <c r="A50" s="148" t="s">
        <v>0</v>
      </c>
      <c r="B50" s="177"/>
      <c r="C50" s="168"/>
      <c r="D50" s="168"/>
      <c r="E50" s="161"/>
      <c r="F50" s="150"/>
      <c r="G50" s="152"/>
      <c r="H50" s="153"/>
      <c r="I50" s="152"/>
      <c r="J50" s="149">
        <f t="shared" si="0"/>
        <v>0</v>
      </c>
      <c r="K50" s="150">
        <f t="shared" si="1"/>
        <v>0</v>
      </c>
      <c r="M50" s="154"/>
      <c r="N50" s="359" t="s">
        <v>30</v>
      </c>
      <c r="O50" s="360"/>
      <c r="P50" s="161">
        <f>H51</f>
        <v>0</v>
      </c>
      <c r="Q50" s="162" t="e">
        <f>(P50/$P$51)*100</f>
        <v>#DIV/0!</v>
      </c>
    </row>
    <row r="51" spans="1:17" x14ac:dyDescent="0.3">
      <c r="A51" s="163" t="s">
        <v>24</v>
      </c>
      <c r="B51" s="178"/>
      <c r="C51" s="124">
        <f>SUM(C45:C50)</f>
        <v>0</v>
      </c>
      <c r="D51" s="124"/>
      <c r="E51" s="124">
        <f>SUM(E45:E50)</f>
        <v>0</v>
      </c>
      <c r="F51" s="158">
        <f>SUM(F45:F50)</f>
        <v>0</v>
      </c>
      <c r="G51" s="165"/>
      <c r="H51" s="156">
        <f>SUM(H45:H50)</f>
        <v>0</v>
      </c>
      <c r="I51" s="165"/>
      <c r="J51" s="164">
        <f>SUM(J45:J50)</f>
        <v>0</v>
      </c>
      <c r="K51" s="158">
        <f>SUM(K45:K50)</f>
        <v>0</v>
      </c>
      <c r="M51" s="154"/>
      <c r="N51" s="352" t="s">
        <v>26</v>
      </c>
      <c r="O51" s="353"/>
      <c r="P51" s="115">
        <f>SUM(P48:P50)</f>
        <v>0</v>
      </c>
      <c r="Q51" s="166" t="e">
        <f>(P51/$P$51)*100</f>
        <v>#DIV/0!</v>
      </c>
    </row>
    <row r="53" spans="1:17" x14ac:dyDescent="0.3">
      <c r="A53" s="336" t="s">
        <v>318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8"/>
      <c r="N53" s="354" t="s">
        <v>34</v>
      </c>
      <c r="O53" s="355"/>
      <c r="P53" s="355"/>
      <c r="Q53" s="356"/>
    </row>
    <row r="54" spans="1:17" x14ac:dyDescent="0.3">
      <c r="A54" s="143" t="s">
        <v>18</v>
      </c>
      <c r="B54" s="176"/>
      <c r="C54" s="145" t="s">
        <v>19</v>
      </c>
      <c r="D54" s="145"/>
      <c r="E54" s="145" t="s">
        <v>20</v>
      </c>
      <c r="F54" s="146" t="s">
        <v>21</v>
      </c>
      <c r="G54" s="143"/>
      <c r="H54" s="144" t="s">
        <v>22</v>
      </c>
      <c r="I54" s="143"/>
      <c r="J54" s="144" t="s">
        <v>23</v>
      </c>
      <c r="K54" s="147" t="s">
        <v>25</v>
      </c>
      <c r="N54" s="155" t="s">
        <v>31</v>
      </c>
      <c r="O54" s="156"/>
      <c r="P54" s="157" t="s">
        <v>32</v>
      </c>
      <c r="Q54" s="158" t="s">
        <v>27</v>
      </c>
    </row>
    <row r="55" spans="1:17" x14ac:dyDescent="0.3">
      <c r="A55" s="148" t="s">
        <v>35</v>
      </c>
      <c r="B55" s="177"/>
      <c r="C55" s="168">
        <f>SUM(fevereiro!C92+C45)</f>
        <v>14</v>
      </c>
      <c r="D55" s="168"/>
      <c r="E55" s="161">
        <f>fevereiro!E102+março!E31</f>
        <v>14</v>
      </c>
      <c r="F55" s="168">
        <f>SUM(fevereiro!F102+março!F31)</f>
        <v>0</v>
      </c>
      <c r="G55" s="152"/>
      <c r="H55" s="153"/>
      <c r="I55" s="152"/>
      <c r="J55" s="149">
        <f>E55+F55+H55</f>
        <v>14</v>
      </c>
      <c r="K55" s="150">
        <f>C55-J55</f>
        <v>0</v>
      </c>
      <c r="N55" s="357" t="s">
        <v>28</v>
      </c>
      <c r="O55" s="358"/>
      <c r="P55" s="161">
        <f>E61</f>
        <v>125</v>
      </c>
      <c r="Q55" s="162" t="e">
        <f>(P55/$P$51)*100</f>
        <v>#DIV/0!</v>
      </c>
    </row>
    <row r="56" spans="1:17" x14ac:dyDescent="0.3">
      <c r="A56" s="148" t="s">
        <v>37</v>
      </c>
      <c r="B56" s="177"/>
      <c r="C56" s="168">
        <f>SUM(fevereiro!C93+C46)</f>
        <v>0</v>
      </c>
      <c r="D56" s="168"/>
      <c r="E56" s="161">
        <v>0</v>
      </c>
      <c r="F56" s="168">
        <f>SUM(fevereiro!F103+março!F32)</f>
        <v>0</v>
      </c>
      <c r="G56" s="152"/>
      <c r="H56" s="153"/>
      <c r="I56" s="152"/>
      <c r="J56" s="149">
        <f>E56+F56+H56</f>
        <v>0</v>
      </c>
      <c r="K56" s="150">
        <f>C56-J56</f>
        <v>0</v>
      </c>
      <c r="N56" s="350" t="s">
        <v>29</v>
      </c>
      <c r="O56" s="351"/>
      <c r="P56" s="161">
        <f>F61</f>
        <v>2</v>
      </c>
      <c r="Q56" s="162" t="e">
        <f>(P56/$P$51)*100</f>
        <v>#DIV/0!</v>
      </c>
    </row>
    <row r="57" spans="1:17" x14ac:dyDescent="0.3">
      <c r="A57" s="148" t="s">
        <v>36</v>
      </c>
      <c r="B57" s="177"/>
      <c r="C57" s="168">
        <f>SUM(fevereiro!C104+março!C33)</f>
        <v>27</v>
      </c>
      <c r="D57" s="168"/>
      <c r="E57" s="161">
        <f>SUM(fevereiro!E104+março!E33)</f>
        <v>27</v>
      </c>
      <c r="F57" s="168">
        <f>SUM(fevereiro!F104+março!F33)</f>
        <v>0</v>
      </c>
      <c r="G57" s="152"/>
      <c r="H57" s="153"/>
      <c r="I57" s="152"/>
      <c r="J57" s="149">
        <f>E57+F57+H57</f>
        <v>27</v>
      </c>
      <c r="K57" s="150">
        <f>C57-J57</f>
        <v>0</v>
      </c>
      <c r="N57" s="350" t="s">
        <v>30</v>
      </c>
      <c r="O57" s="351"/>
      <c r="P57" s="161">
        <f>H61</f>
        <v>0</v>
      </c>
      <c r="Q57" s="162" t="e">
        <f>(P57/$P$51)*100</f>
        <v>#DIV/0!</v>
      </c>
    </row>
    <row r="58" spans="1:17" x14ac:dyDescent="0.3">
      <c r="A58" s="148" t="s">
        <v>1</v>
      </c>
      <c r="B58" s="177"/>
      <c r="C58" s="168">
        <f>SUM(fevereiro!C105+março!C34)</f>
        <v>22</v>
      </c>
      <c r="D58" s="168"/>
      <c r="E58" s="161">
        <f>fevereiro!E105+março!E34</f>
        <v>20</v>
      </c>
      <c r="F58" s="168">
        <f>SUM(fevereiro!F105+março!F34)</f>
        <v>2</v>
      </c>
      <c r="G58" s="152"/>
      <c r="H58" s="153"/>
      <c r="I58" s="152"/>
      <c r="J58" s="149">
        <f t="shared" ref="J58:J59" si="2">E58+F58+H58</f>
        <v>22</v>
      </c>
      <c r="K58" s="150">
        <f t="shared" ref="K58:K60" si="3">C58-J58</f>
        <v>0</v>
      </c>
      <c r="N58" s="159"/>
      <c r="O58" s="160"/>
      <c r="P58" s="161"/>
      <c r="Q58" s="162"/>
    </row>
    <row r="59" spans="1:17" x14ac:dyDescent="0.3">
      <c r="A59" s="148" t="s">
        <v>38</v>
      </c>
      <c r="B59" s="177"/>
      <c r="C59" s="168">
        <f>SUM(fevereiro!C106+março!C35)</f>
        <v>23</v>
      </c>
      <c r="D59" s="168"/>
      <c r="E59" s="161">
        <f>SUM(fevereiro!E106+março!E35)</f>
        <v>23</v>
      </c>
      <c r="F59" s="168">
        <f>SUM(fevereiro!F106+março!F35)</f>
        <v>0</v>
      </c>
      <c r="G59" s="152"/>
      <c r="H59" s="153"/>
      <c r="I59" s="152"/>
      <c r="J59" s="149">
        <f t="shared" si="2"/>
        <v>23</v>
      </c>
      <c r="K59" s="150">
        <f t="shared" si="3"/>
        <v>0</v>
      </c>
      <c r="N59" s="159"/>
      <c r="O59" s="160"/>
      <c r="P59" s="161"/>
      <c r="Q59" s="162"/>
    </row>
    <row r="60" spans="1:17" x14ac:dyDescent="0.3">
      <c r="A60" s="148" t="s">
        <v>0</v>
      </c>
      <c r="B60" s="177"/>
      <c r="C60" s="168">
        <f>SUM(fevereiro!C107+março!C36)</f>
        <v>29</v>
      </c>
      <c r="D60" s="168"/>
      <c r="E60" s="161">
        <f>SUM(fevereiro!E107+março!E36)</f>
        <v>29</v>
      </c>
      <c r="F60" s="168">
        <f>SUM(fevereiro!F107+março!F36)</f>
        <v>0</v>
      </c>
      <c r="G60" s="152"/>
      <c r="H60" s="153"/>
      <c r="I60" s="152"/>
      <c r="J60" s="149">
        <f>E60+F60+H60</f>
        <v>29</v>
      </c>
      <c r="K60" s="150">
        <f t="shared" si="3"/>
        <v>0</v>
      </c>
      <c r="N60" s="352" t="s">
        <v>26</v>
      </c>
      <c r="O60" s="353"/>
      <c r="P60" s="115">
        <f>SUM(P55:P57)</f>
        <v>127</v>
      </c>
      <c r="Q60" s="166" t="e">
        <f>(P60/$P$51)*100</f>
        <v>#DIV/0!</v>
      </c>
    </row>
    <row r="61" spans="1:17" x14ac:dyDescent="0.3">
      <c r="A61" s="163" t="s">
        <v>24</v>
      </c>
      <c r="B61" s="178"/>
      <c r="C61" s="124">
        <f>C51+junho!C52</f>
        <v>138</v>
      </c>
      <c r="D61" s="124"/>
      <c r="E61" s="124">
        <f>junho!E52+julho!E51</f>
        <v>125</v>
      </c>
      <c r="F61" s="124">
        <f>junho!F52+julho!F51</f>
        <v>2</v>
      </c>
      <c r="G61" s="165"/>
      <c r="H61" s="156">
        <f>SUM(H55:H60)</f>
        <v>0</v>
      </c>
      <c r="I61" s="165"/>
      <c r="J61" s="164">
        <f>SUM(J55:J60)</f>
        <v>115</v>
      </c>
      <c r="K61" s="158">
        <f>SUM(K55:K60)</f>
        <v>0</v>
      </c>
    </row>
    <row r="102" spans="3:3" x14ac:dyDescent="0.3">
      <c r="C102" s="138" t="b">
        <f>março!C41=SUM(janeiro!C78+fevereiro!C92)</f>
        <v>1</v>
      </c>
    </row>
  </sheetData>
  <mergeCells count="25">
    <mergeCell ref="A32:R32"/>
    <mergeCell ref="A34:A38"/>
    <mergeCell ref="A14:A19"/>
    <mergeCell ref="A20:R20"/>
    <mergeCell ref="A22:A25"/>
    <mergeCell ref="A26:R26"/>
    <mergeCell ref="A28:A31"/>
    <mergeCell ref="F28:G28"/>
    <mergeCell ref="A10:A11"/>
    <mergeCell ref="A1:R3"/>
    <mergeCell ref="A5:A8"/>
    <mergeCell ref="C10:C11"/>
    <mergeCell ref="A12:R12"/>
    <mergeCell ref="A43:K43"/>
    <mergeCell ref="N44:Q44"/>
    <mergeCell ref="N48:O48"/>
    <mergeCell ref="N49:O49"/>
    <mergeCell ref="N50:O50"/>
    <mergeCell ref="N57:O57"/>
    <mergeCell ref="N60:O60"/>
    <mergeCell ref="N51:O51"/>
    <mergeCell ref="A53:K53"/>
    <mergeCell ref="N53:Q53"/>
    <mergeCell ref="N55:O55"/>
    <mergeCell ref="N56:O5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40" workbookViewId="0">
      <selection sqref="A1:XFD1048576"/>
    </sheetView>
  </sheetViews>
  <sheetFormatPr defaultRowHeight="18.75" x14ac:dyDescent="0.3"/>
  <cols>
    <col min="1" max="1" width="31.7109375" style="138" customWidth="1"/>
    <col min="2" max="2" width="5.85546875" style="174" customWidth="1"/>
    <col min="3" max="3" width="28.85546875" style="138" customWidth="1"/>
    <col min="4" max="4" width="21" style="138" customWidth="1"/>
    <col min="5" max="5" width="16.28515625" style="174" bestFit="1" customWidth="1"/>
    <col min="6" max="6" width="29.42578125" style="114" customWidth="1"/>
    <col min="7" max="7" width="13.28515625" style="114" customWidth="1"/>
    <col min="8" max="8" width="16" style="114" customWidth="1"/>
    <col min="9" max="9" width="9" style="114" customWidth="1"/>
    <col min="10" max="10" width="16" style="138" customWidth="1"/>
    <col min="11" max="11" width="9" style="114" customWidth="1"/>
    <col min="12" max="12" width="19.42578125" style="114" customWidth="1"/>
    <col min="13" max="13" width="20.28515625" style="114" customWidth="1"/>
    <col min="14" max="14" width="36.5703125" style="138" customWidth="1"/>
    <col min="15" max="15" width="20.5703125" style="117" bestFit="1" customWidth="1"/>
    <col min="16" max="16" width="25.5703125" style="117" bestFit="1" customWidth="1"/>
    <col min="17" max="17" width="13.5703125" style="114" customWidth="1"/>
    <col min="18" max="18" width="23" style="138" customWidth="1"/>
    <col min="19" max="16384" width="9.140625" style="114"/>
  </cols>
  <sheetData>
    <row r="1" spans="1:18" ht="19.5" thickTop="1" x14ac:dyDescent="0.3">
      <c r="A1" s="264" t="s">
        <v>152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x14ac:dyDescent="0.3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18" s="117" customFormat="1" ht="75" x14ac:dyDescent="0.25">
      <c r="A4" s="115"/>
      <c r="B4" s="115" t="s">
        <v>12</v>
      </c>
      <c r="C4" s="116" t="s">
        <v>11</v>
      </c>
      <c r="D4" s="116" t="s">
        <v>66</v>
      </c>
      <c r="E4" s="115" t="s">
        <v>2</v>
      </c>
      <c r="F4" s="115" t="s">
        <v>6</v>
      </c>
      <c r="G4" s="115" t="s">
        <v>7</v>
      </c>
      <c r="H4" s="116" t="s">
        <v>16</v>
      </c>
      <c r="I4" s="116" t="s">
        <v>8</v>
      </c>
      <c r="J4" s="115" t="s">
        <v>9</v>
      </c>
      <c r="K4" s="116" t="s">
        <v>10</v>
      </c>
      <c r="L4" s="116" t="s">
        <v>13</v>
      </c>
      <c r="M4" s="116" t="s">
        <v>15</v>
      </c>
      <c r="N4" s="116" t="s">
        <v>4</v>
      </c>
      <c r="O4" s="116" t="s">
        <v>5</v>
      </c>
      <c r="P4" s="116" t="s">
        <v>17</v>
      </c>
      <c r="Q4" s="116" t="s">
        <v>3</v>
      </c>
      <c r="R4" s="116" t="s">
        <v>50</v>
      </c>
    </row>
    <row r="5" spans="1:18" x14ac:dyDescent="0.3">
      <c r="A5" s="344" t="s">
        <v>35</v>
      </c>
      <c r="B5" s="118">
        <v>1</v>
      </c>
      <c r="C5" s="119"/>
      <c r="D5" s="119"/>
      <c r="E5" s="118"/>
      <c r="F5" s="119"/>
      <c r="G5" s="120"/>
      <c r="H5" s="120"/>
      <c r="I5" s="120"/>
      <c r="J5" s="134"/>
      <c r="K5" s="120"/>
      <c r="L5" s="120"/>
      <c r="M5" s="121"/>
      <c r="N5" s="122"/>
      <c r="O5" s="122"/>
      <c r="P5" s="123"/>
      <c r="Q5" s="124"/>
      <c r="R5" s="124"/>
    </row>
    <row r="6" spans="1:18" x14ac:dyDescent="0.3">
      <c r="A6" s="344"/>
      <c r="B6" s="118">
        <v>2</v>
      </c>
      <c r="C6" s="119"/>
      <c r="D6" s="119"/>
      <c r="E6" s="118"/>
      <c r="F6" s="120"/>
      <c r="G6" s="120"/>
      <c r="H6" s="120"/>
      <c r="I6" s="120"/>
      <c r="J6" s="134"/>
      <c r="K6" s="120"/>
      <c r="L6" s="120"/>
      <c r="M6" s="121"/>
      <c r="N6" s="122"/>
      <c r="O6" s="122"/>
      <c r="P6" s="122"/>
      <c r="Q6" s="124"/>
      <c r="R6" s="124"/>
    </row>
    <row r="7" spans="1:18" x14ac:dyDescent="0.3">
      <c r="A7" s="344"/>
      <c r="B7" s="118">
        <v>3</v>
      </c>
      <c r="C7" s="119"/>
      <c r="D7" s="119"/>
      <c r="E7" s="118"/>
      <c r="F7" s="120"/>
      <c r="G7" s="120"/>
      <c r="H7" s="120"/>
      <c r="I7" s="120"/>
      <c r="J7" s="134"/>
      <c r="K7" s="120"/>
      <c r="L7" s="120"/>
      <c r="M7" s="121"/>
      <c r="N7" s="122"/>
      <c r="O7" s="122"/>
      <c r="P7" s="122"/>
      <c r="Q7" s="124"/>
      <c r="R7" s="124"/>
    </row>
    <row r="8" spans="1:18" x14ac:dyDescent="0.3">
      <c r="A8" s="344"/>
      <c r="B8" s="118">
        <v>4</v>
      </c>
      <c r="C8" s="119"/>
      <c r="D8" s="119"/>
      <c r="E8" s="167"/>
      <c r="F8" s="137"/>
      <c r="G8" s="120"/>
      <c r="H8" s="121"/>
      <c r="I8" s="120"/>
      <c r="J8" s="134"/>
      <c r="K8" s="134"/>
      <c r="L8" s="134"/>
      <c r="M8" s="121"/>
      <c r="N8" s="122"/>
      <c r="O8" s="122"/>
      <c r="P8" s="122"/>
      <c r="Q8" s="124"/>
      <c r="R8" s="124"/>
    </row>
    <row r="9" spans="1:18" ht="19.5" thickBot="1" x14ac:dyDescent="0.35">
      <c r="A9" s="126"/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6"/>
      <c r="P9" s="126"/>
      <c r="Q9" s="126"/>
      <c r="R9" s="126"/>
    </row>
    <row r="10" spans="1:18" ht="19.5" thickTop="1" x14ac:dyDescent="0.3">
      <c r="A10" s="303" t="s">
        <v>49</v>
      </c>
      <c r="B10" s="56">
        <v>1</v>
      </c>
      <c r="C10" s="277" t="s">
        <v>47</v>
      </c>
      <c r="D10" s="202"/>
      <c r="E10" s="8"/>
      <c r="F10" s="19"/>
      <c r="G10" s="19"/>
      <c r="H10" s="19"/>
      <c r="I10" s="19"/>
      <c r="J10" s="8"/>
      <c r="K10" s="19"/>
      <c r="L10" s="19"/>
      <c r="M10" s="19"/>
      <c r="N10" s="8"/>
      <c r="O10" s="57"/>
      <c r="P10" s="14"/>
      <c r="Q10" s="2"/>
      <c r="R10" s="2"/>
    </row>
    <row r="11" spans="1:18" x14ac:dyDescent="0.3">
      <c r="A11" s="304"/>
      <c r="B11" s="52">
        <v>2</v>
      </c>
      <c r="C11" s="278"/>
      <c r="D11" s="203"/>
      <c r="E11" s="8"/>
      <c r="F11" s="19"/>
      <c r="G11" s="19"/>
      <c r="H11" s="19"/>
      <c r="I11" s="19"/>
      <c r="J11" s="8"/>
      <c r="K11" s="19"/>
      <c r="L11" s="19"/>
      <c r="M11" s="19"/>
      <c r="N11" s="8"/>
      <c r="O11" s="57"/>
      <c r="P11" s="14"/>
      <c r="Q11" s="2"/>
      <c r="R11" s="2"/>
    </row>
    <row r="12" spans="1:18" x14ac:dyDescent="0.3">
      <c r="A12" s="345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</row>
    <row r="13" spans="1:18" ht="75.75" thickBot="1" x14ac:dyDescent="0.35">
      <c r="A13" s="179"/>
      <c r="B13" s="180" t="s">
        <v>12</v>
      </c>
      <c r="C13" s="181" t="s">
        <v>11</v>
      </c>
      <c r="D13" s="116" t="s">
        <v>66</v>
      </c>
      <c r="E13" s="180" t="s">
        <v>2</v>
      </c>
      <c r="F13" s="180" t="s">
        <v>6</v>
      </c>
      <c r="G13" s="180" t="s">
        <v>7</v>
      </c>
      <c r="H13" s="181" t="s">
        <v>16</v>
      </c>
      <c r="I13" s="181" t="s">
        <v>8</v>
      </c>
      <c r="J13" s="180" t="s">
        <v>9</v>
      </c>
      <c r="K13" s="181" t="s">
        <v>10</v>
      </c>
      <c r="L13" s="181" t="s">
        <v>13</v>
      </c>
      <c r="M13" s="181" t="s">
        <v>15</v>
      </c>
      <c r="N13" s="181" t="s">
        <v>4</v>
      </c>
      <c r="O13" s="181" t="s">
        <v>5</v>
      </c>
      <c r="P13" s="181" t="s">
        <v>17</v>
      </c>
      <c r="Q13" s="181" t="s">
        <v>3</v>
      </c>
      <c r="R13" s="181" t="s">
        <v>50</v>
      </c>
    </row>
    <row r="14" spans="1:18" ht="19.5" thickTop="1" x14ac:dyDescent="0.3">
      <c r="A14" s="313" t="s">
        <v>36</v>
      </c>
      <c r="B14" s="128">
        <v>1</v>
      </c>
      <c r="C14" s="118"/>
      <c r="D14" s="118"/>
      <c r="E14" s="118"/>
      <c r="F14" s="118"/>
      <c r="G14" s="118"/>
      <c r="H14" s="118"/>
      <c r="I14" s="118"/>
      <c r="J14" s="119"/>
      <c r="K14" s="125"/>
      <c r="L14" s="125"/>
      <c r="M14" s="125"/>
      <c r="N14" s="122"/>
      <c r="O14" s="129"/>
      <c r="P14" s="184"/>
      <c r="Q14" s="115"/>
      <c r="R14" s="115"/>
    </row>
    <row r="15" spans="1:18" x14ac:dyDescent="0.3">
      <c r="A15" s="314"/>
      <c r="B15" s="130">
        <v>2</v>
      </c>
      <c r="C15" s="118"/>
      <c r="D15" s="118"/>
      <c r="E15" s="118"/>
      <c r="F15" s="118"/>
      <c r="G15" s="118"/>
      <c r="H15" s="118"/>
      <c r="I15" s="118"/>
      <c r="J15" s="119"/>
      <c r="K15" s="125"/>
      <c r="L15" s="125"/>
      <c r="M15" s="125"/>
      <c r="N15" s="122"/>
      <c r="O15" s="129"/>
      <c r="P15" s="184"/>
      <c r="Q15" s="115"/>
      <c r="R15" s="115"/>
    </row>
    <row r="16" spans="1:18" x14ac:dyDescent="0.3">
      <c r="A16" s="314"/>
      <c r="B16" s="130">
        <v>3</v>
      </c>
      <c r="C16" s="118"/>
      <c r="D16" s="118"/>
      <c r="E16" s="118"/>
      <c r="F16" s="118"/>
      <c r="G16" s="118"/>
      <c r="H16" s="118"/>
      <c r="I16" s="118"/>
      <c r="J16" s="119"/>
      <c r="K16" s="125"/>
      <c r="L16" s="125"/>
      <c r="M16" s="125"/>
      <c r="N16" s="122"/>
      <c r="O16" s="129"/>
      <c r="P16" s="184"/>
      <c r="Q16" s="124"/>
      <c r="R16" s="124"/>
    </row>
    <row r="17" spans="1:18" x14ac:dyDescent="0.3">
      <c r="A17" s="314"/>
      <c r="B17" s="130">
        <v>4</v>
      </c>
      <c r="C17" s="118"/>
      <c r="D17" s="118"/>
      <c r="E17" s="118"/>
      <c r="F17" s="118"/>
      <c r="G17" s="118"/>
      <c r="H17" s="118"/>
      <c r="I17" s="118"/>
      <c r="J17" s="119"/>
      <c r="K17" s="125"/>
      <c r="L17" s="125"/>
      <c r="M17" s="125"/>
      <c r="N17" s="122"/>
      <c r="O17" s="129"/>
      <c r="P17" s="184"/>
      <c r="Q17" s="124"/>
      <c r="R17" s="124"/>
    </row>
    <row r="18" spans="1:18" x14ac:dyDescent="0.3">
      <c r="A18" s="314"/>
      <c r="B18" s="130">
        <v>5</v>
      </c>
      <c r="C18" s="118"/>
      <c r="D18" s="118"/>
      <c r="E18" s="118"/>
      <c r="F18" s="118"/>
      <c r="G18" s="118"/>
      <c r="H18" s="118"/>
      <c r="I18" s="118"/>
      <c r="J18" s="119"/>
      <c r="K18" s="125"/>
      <c r="L18" s="125"/>
      <c r="M18" s="125"/>
      <c r="N18" s="122"/>
      <c r="O18" s="129"/>
      <c r="P18" s="184"/>
      <c r="Q18" s="124"/>
      <c r="R18" s="124"/>
    </row>
    <row r="19" spans="1:18" x14ac:dyDescent="0.3">
      <c r="A19" s="314"/>
      <c r="B19" s="175">
        <v>6</v>
      </c>
      <c r="C19" s="118"/>
      <c r="D19" s="118"/>
      <c r="E19" s="118"/>
      <c r="F19" s="118"/>
      <c r="G19" s="118"/>
      <c r="H19" s="118"/>
      <c r="I19" s="118"/>
      <c r="J19" s="119"/>
      <c r="K19" s="125"/>
      <c r="L19" s="125"/>
      <c r="M19" s="125"/>
      <c r="N19" s="122"/>
      <c r="O19" s="129"/>
      <c r="P19" s="184"/>
      <c r="Q19" s="124"/>
      <c r="R19" s="124"/>
    </row>
    <row r="20" spans="1:18" x14ac:dyDescent="0.3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</row>
    <row r="21" spans="1:18" ht="75.75" thickBot="1" x14ac:dyDescent="0.35">
      <c r="A21" s="179"/>
      <c r="B21" s="180" t="s">
        <v>12</v>
      </c>
      <c r="C21" s="181" t="s">
        <v>11</v>
      </c>
      <c r="D21" s="116" t="s">
        <v>66</v>
      </c>
      <c r="E21" s="180" t="s">
        <v>2</v>
      </c>
      <c r="F21" s="180" t="s">
        <v>6</v>
      </c>
      <c r="G21" s="180" t="s">
        <v>7</v>
      </c>
      <c r="H21" s="181" t="s">
        <v>16</v>
      </c>
      <c r="I21" s="181" t="s">
        <v>8</v>
      </c>
      <c r="J21" s="180" t="s">
        <v>9</v>
      </c>
      <c r="K21" s="181" t="s">
        <v>10</v>
      </c>
      <c r="L21" s="181" t="s">
        <v>13</v>
      </c>
      <c r="M21" s="181" t="s">
        <v>15</v>
      </c>
      <c r="N21" s="181" t="s">
        <v>4</v>
      </c>
      <c r="O21" s="181" t="s">
        <v>5</v>
      </c>
      <c r="P21" s="181" t="s">
        <v>17</v>
      </c>
      <c r="Q21" s="181" t="s">
        <v>3</v>
      </c>
      <c r="R21" s="181" t="s">
        <v>50</v>
      </c>
    </row>
    <row r="22" spans="1:18" s="117" customFormat="1" ht="19.5" thickTop="1" x14ac:dyDescent="0.25">
      <c r="A22" s="313" t="s">
        <v>1</v>
      </c>
      <c r="B22" s="128">
        <v>1</v>
      </c>
      <c r="C22" s="119"/>
      <c r="D22" s="119"/>
      <c r="E22" s="118"/>
      <c r="F22" s="125"/>
      <c r="G22" s="125"/>
      <c r="H22" s="125"/>
      <c r="I22" s="125"/>
      <c r="J22" s="118"/>
      <c r="K22" s="125"/>
      <c r="L22" s="125"/>
      <c r="M22" s="119"/>
      <c r="N22" s="122"/>
      <c r="O22" s="129"/>
      <c r="P22" s="184"/>
      <c r="Q22" s="115"/>
      <c r="R22" s="115"/>
    </row>
    <row r="23" spans="1:18" s="117" customFormat="1" x14ac:dyDescent="0.25">
      <c r="A23" s="314"/>
      <c r="B23" s="130">
        <v>2</v>
      </c>
      <c r="C23" s="119"/>
      <c r="D23" s="119"/>
      <c r="E23" s="118"/>
      <c r="F23" s="125"/>
      <c r="G23" s="125"/>
      <c r="H23" s="125"/>
      <c r="I23" s="125"/>
      <c r="J23" s="118"/>
      <c r="K23" s="125"/>
      <c r="L23" s="125"/>
      <c r="M23" s="119"/>
      <c r="N23" s="122"/>
      <c r="O23" s="129"/>
      <c r="P23" s="184"/>
      <c r="Q23" s="115"/>
      <c r="R23" s="115"/>
    </row>
    <row r="24" spans="1:18" s="174" customFormat="1" x14ac:dyDescent="0.25">
      <c r="A24" s="314"/>
      <c r="B24" s="130">
        <v>3</v>
      </c>
      <c r="C24" s="118"/>
      <c r="D24" s="118"/>
      <c r="E24" s="118"/>
      <c r="F24" s="118"/>
      <c r="G24" s="118"/>
      <c r="H24" s="118"/>
      <c r="I24" s="118"/>
      <c r="J24" s="119"/>
      <c r="K24" s="118"/>
      <c r="L24" s="118"/>
      <c r="M24" s="118"/>
      <c r="N24" s="122"/>
      <c r="O24" s="129"/>
      <c r="P24" s="184"/>
      <c r="Q24" s="115"/>
      <c r="R24" s="115"/>
    </row>
    <row r="25" spans="1:18" s="174" customFormat="1" x14ac:dyDescent="0.25">
      <c r="A25" s="314"/>
      <c r="B25" s="130">
        <v>4</v>
      </c>
      <c r="C25" s="118"/>
      <c r="D25" s="118"/>
      <c r="E25" s="118"/>
      <c r="F25" s="118"/>
      <c r="G25" s="118"/>
      <c r="H25" s="118"/>
      <c r="I25" s="118"/>
      <c r="J25" s="119"/>
      <c r="K25" s="118"/>
      <c r="L25" s="118"/>
      <c r="M25" s="118"/>
      <c r="N25" s="122"/>
      <c r="O25" s="129"/>
      <c r="P25" s="184"/>
      <c r="Q25" s="115"/>
      <c r="R25" s="115"/>
    </row>
    <row r="26" spans="1:18" x14ac:dyDescent="0.3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</row>
    <row r="27" spans="1:18" ht="75" x14ac:dyDescent="0.3">
      <c r="A27" s="183"/>
      <c r="B27" s="180" t="s">
        <v>12</v>
      </c>
      <c r="C27" s="181" t="s">
        <v>11</v>
      </c>
      <c r="D27" s="116" t="s">
        <v>66</v>
      </c>
      <c r="E27" s="180" t="s">
        <v>2</v>
      </c>
      <c r="F27" s="180" t="s">
        <v>6</v>
      </c>
      <c r="G27" s="180" t="s">
        <v>7</v>
      </c>
      <c r="H27" s="181" t="s">
        <v>16</v>
      </c>
      <c r="I27" s="181" t="s">
        <v>8</v>
      </c>
      <c r="J27" s="180" t="s">
        <v>9</v>
      </c>
      <c r="K27" s="181" t="s">
        <v>10</v>
      </c>
      <c r="L27" s="181" t="s">
        <v>13</v>
      </c>
      <c r="M27" s="181" t="s">
        <v>15</v>
      </c>
      <c r="N27" s="181" t="s">
        <v>4</v>
      </c>
      <c r="O27" s="181" t="s">
        <v>5</v>
      </c>
      <c r="P27" s="181" t="s">
        <v>17</v>
      </c>
      <c r="Q27" s="181" t="s">
        <v>3</v>
      </c>
      <c r="R27" s="181" t="s">
        <v>50</v>
      </c>
    </row>
    <row r="28" spans="1:18" s="117" customFormat="1" x14ac:dyDescent="0.25">
      <c r="A28" s="344" t="s">
        <v>38</v>
      </c>
      <c r="B28" s="118">
        <v>1</v>
      </c>
      <c r="C28" s="119"/>
      <c r="D28" s="119"/>
      <c r="E28" s="118"/>
      <c r="F28" s="348"/>
      <c r="G28" s="349"/>
      <c r="H28" s="119"/>
      <c r="I28" s="173"/>
      <c r="J28" s="125"/>
      <c r="K28" s="125"/>
      <c r="L28" s="125"/>
      <c r="M28" s="119"/>
      <c r="N28" s="131"/>
      <c r="O28" s="122"/>
      <c r="P28" s="184"/>
      <c r="Q28" s="133"/>
      <c r="R28" s="133"/>
    </row>
    <row r="29" spans="1:18" s="117" customFormat="1" x14ac:dyDescent="0.25">
      <c r="A29" s="344"/>
      <c r="B29" s="118">
        <v>2</v>
      </c>
      <c r="C29" s="119"/>
      <c r="D29" s="119"/>
      <c r="E29" s="118"/>
      <c r="F29" s="125"/>
      <c r="G29" s="125"/>
      <c r="H29" s="125"/>
      <c r="I29" s="173"/>
      <c r="J29" s="118"/>
      <c r="K29" s="125"/>
      <c r="L29" s="119"/>
      <c r="M29" s="119"/>
      <c r="N29" s="131"/>
      <c r="O29" s="122"/>
      <c r="P29" s="184"/>
      <c r="Q29" s="115"/>
      <c r="R29" s="115"/>
    </row>
    <row r="30" spans="1:18" x14ac:dyDescent="0.3">
      <c r="A30" s="344"/>
      <c r="B30" s="118">
        <v>3</v>
      </c>
      <c r="C30" s="119"/>
      <c r="D30" s="119"/>
      <c r="E30" s="118"/>
      <c r="F30" s="125"/>
      <c r="G30" s="125"/>
      <c r="H30" s="125"/>
      <c r="I30" s="173"/>
      <c r="J30" s="118"/>
      <c r="K30" s="125"/>
      <c r="L30" s="121"/>
      <c r="M30" s="119"/>
      <c r="N30" s="131"/>
      <c r="O30" s="122"/>
      <c r="P30" s="184"/>
      <c r="Q30" s="124"/>
      <c r="R30" s="124"/>
    </row>
    <row r="31" spans="1:18" x14ac:dyDescent="0.3">
      <c r="A31" s="344"/>
      <c r="B31" s="118">
        <v>4</v>
      </c>
      <c r="C31" s="119"/>
      <c r="D31" s="119"/>
      <c r="E31" s="118"/>
      <c r="F31" s="137"/>
      <c r="G31" s="120"/>
      <c r="H31" s="121"/>
      <c r="I31" s="120"/>
      <c r="J31" s="134"/>
      <c r="K31" s="134"/>
      <c r="L31" s="134"/>
      <c r="M31" s="121"/>
      <c r="N31" s="122"/>
      <c r="O31" s="122"/>
      <c r="P31" s="184"/>
      <c r="Q31" s="124"/>
      <c r="R31" s="124"/>
    </row>
    <row r="32" spans="1:18" ht="19.5" thickBot="1" x14ac:dyDescent="0.35">
      <c r="A32" s="339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39"/>
    </row>
    <row r="33" spans="1:18" s="182" customFormat="1" ht="76.5" thickTop="1" thickBot="1" x14ac:dyDescent="0.35">
      <c r="A33" s="179"/>
      <c r="B33" s="180" t="s">
        <v>12</v>
      </c>
      <c r="C33" s="181" t="s">
        <v>11</v>
      </c>
      <c r="D33" s="116" t="s">
        <v>66</v>
      </c>
      <c r="E33" s="180" t="s">
        <v>2</v>
      </c>
      <c r="F33" s="180" t="s">
        <v>6</v>
      </c>
      <c r="G33" s="180" t="s">
        <v>7</v>
      </c>
      <c r="H33" s="181" t="s">
        <v>16</v>
      </c>
      <c r="I33" s="181" t="s">
        <v>8</v>
      </c>
      <c r="J33" s="180" t="s">
        <v>9</v>
      </c>
      <c r="K33" s="181" t="s">
        <v>10</v>
      </c>
      <c r="L33" s="181" t="s">
        <v>13</v>
      </c>
      <c r="M33" s="181" t="s">
        <v>15</v>
      </c>
      <c r="N33" s="181" t="s">
        <v>4</v>
      </c>
      <c r="O33" s="181" t="s">
        <v>5</v>
      </c>
      <c r="P33" s="181" t="s">
        <v>17</v>
      </c>
      <c r="Q33" s="181" t="s">
        <v>3</v>
      </c>
      <c r="R33" s="181" t="s">
        <v>50</v>
      </c>
    </row>
    <row r="34" spans="1:18" ht="19.5" thickTop="1" x14ac:dyDescent="0.3">
      <c r="A34" s="361" t="s">
        <v>0</v>
      </c>
      <c r="B34" s="130">
        <v>1</v>
      </c>
      <c r="C34" s="119"/>
      <c r="D34" s="119"/>
      <c r="E34" s="118"/>
      <c r="F34" s="136"/>
      <c r="G34" s="120"/>
      <c r="H34" s="120"/>
      <c r="I34" s="120"/>
      <c r="J34" s="134"/>
      <c r="K34" s="134"/>
      <c r="L34" s="134"/>
      <c r="M34" s="121"/>
      <c r="N34" s="122"/>
      <c r="O34" s="129"/>
      <c r="P34" s="184"/>
      <c r="Q34" s="124"/>
      <c r="R34" s="124"/>
    </row>
    <row r="35" spans="1:18" s="117" customFormat="1" x14ac:dyDescent="0.25">
      <c r="A35" s="362"/>
      <c r="B35" s="130">
        <v>2</v>
      </c>
      <c r="C35" s="118"/>
      <c r="D35" s="118"/>
      <c r="E35" s="118"/>
      <c r="F35" s="169"/>
      <c r="G35" s="170"/>
      <c r="H35" s="170"/>
      <c r="I35" s="170"/>
      <c r="J35" s="171"/>
      <c r="K35" s="172"/>
      <c r="L35" s="172"/>
      <c r="M35" s="119"/>
      <c r="N35" s="243"/>
      <c r="O35" s="129"/>
      <c r="P35" s="184"/>
      <c r="Q35" s="115"/>
      <c r="R35" s="115"/>
    </row>
    <row r="36" spans="1:18" x14ac:dyDescent="0.3">
      <c r="A36" s="362"/>
      <c r="B36" s="175">
        <v>3</v>
      </c>
      <c r="C36" s="119"/>
      <c r="D36" s="119"/>
      <c r="E36" s="118"/>
      <c r="F36" s="134"/>
      <c r="G36" s="134"/>
      <c r="H36" s="134"/>
      <c r="I36" s="134"/>
      <c r="J36" s="134"/>
      <c r="K36" s="134"/>
      <c r="L36" s="121"/>
      <c r="M36" s="121"/>
      <c r="N36" s="122"/>
      <c r="O36" s="129"/>
      <c r="P36" s="184"/>
      <c r="Q36" s="124"/>
      <c r="R36" s="124"/>
    </row>
    <row r="37" spans="1:18" x14ac:dyDescent="0.3">
      <c r="A37" s="363"/>
      <c r="B37" s="118">
        <v>4</v>
      </c>
      <c r="C37" s="119"/>
      <c r="D37" s="119"/>
      <c r="E37" s="118"/>
      <c r="F37" s="134"/>
      <c r="G37" s="134"/>
      <c r="H37" s="134"/>
      <c r="I37" s="134"/>
      <c r="J37" s="134"/>
      <c r="K37" s="134"/>
      <c r="L37" s="121"/>
      <c r="M37" s="121"/>
      <c r="N37" s="132"/>
      <c r="O37" s="129"/>
      <c r="P37" s="184"/>
      <c r="Q37" s="124"/>
    </row>
    <row r="38" spans="1:18" ht="19.5" thickBot="1" x14ac:dyDescent="0.35">
      <c r="A38" s="363"/>
      <c r="B38" s="118">
        <v>5</v>
      </c>
      <c r="C38" s="119"/>
      <c r="D38" s="119"/>
      <c r="E38" s="118"/>
      <c r="F38" s="134"/>
      <c r="G38" s="134"/>
      <c r="H38" s="134"/>
      <c r="I38" s="134"/>
      <c r="J38" s="134"/>
      <c r="K38" s="134"/>
      <c r="L38" s="121"/>
      <c r="M38" s="121"/>
      <c r="N38" s="132"/>
      <c r="O38" s="129"/>
      <c r="P38" s="184"/>
      <c r="Q38" s="124"/>
    </row>
    <row r="39" spans="1:18" ht="20.25" thickTop="1" thickBot="1" x14ac:dyDescent="0.35">
      <c r="A39" s="139" t="s">
        <v>14</v>
      </c>
      <c r="B39" s="126">
        <v>23</v>
      </c>
      <c r="C39" s="135"/>
      <c r="D39" s="135"/>
      <c r="E39" s="126"/>
      <c r="F39" s="140"/>
      <c r="G39" s="140"/>
      <c r="H39" s="140"/>
      <c r="I39" s="140"/>
      <c r="J39" s="135"/>
      <c r="K39" s="140"/>
      <c r="L39" s="140"/>
      <c r="M39" s="140"/>
      <c r="N39" s="135"/>
      <c r="O39" s="141"/>
      <c r="P39" s="141"/>
      <c r="Q39" s="140"/>
      <c r="R39" s="142"/>
    </row>
    <row r="40" spans="1:18" ht="19.5" thickTop="1" x14ac:dyDescent="0.3"/>
    <row r="43" spans="1:18" x14ac:dyDescent="0.3">
      <c r="A43" s="336" t="s">
        <v>319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8"/>
    </row>
    <row r="44" spans="1:18" s="138" customFormat="1" x14ac:dyDescent="0.3">
      <c r="A44" s="143" t="s">
        <v>18</v>
      </c>
      <c r="B44" s="176"/>
      <c r="C44" s="145" t="s">
        <v>19</v>
      </c>
      <c r="D44" s="145"/>
      <c r="E44" s="145" t="s">
        <v>20</v>
      </c>
      <c r="F44" s="146" t="s">
        <v>21</v>
      </c>
      <c r="G44" s="143"/>
      <c r="H44" s="144" t="s">
        <v>22</v>
      </c>
      <c r="I44" s="143"/>
      <c r="J44" s="144" t="s">
        <v>23</v>
      </c>
      <c r="K44" s="147" t="s">
        <v>25</v>
      </c>
      <c r="N44" s="354" t="s">
        <v>33</v>
      </c>
      <c r="O44" s="355"/>
      <c r="P44" s="355"/>
      <c r="Q44" s="356"/>
    </row>
    <row r="45" spans="1:18" x14ac:dyDescent="0.3">
      <c r="A45" s="148" t="s">
        <v>35</v>
      </c>
      <c r="B45" s="177"/>
      <c r="C45" s="168"/>
      <c r="D45" s="168"/>
      <c r="E45" s="161"/>
      <c r="F45" s="150"/>
      <c r="G45" s="152"/>
      <c r="H45" s="153"/>
      <c r="I45" s="152"/>
      <c r="J45" s="149">
        <f>E45+F45+H45</f>
        <v>0</v>
      </c>
      <c r="K45" s="150">
        <f>C45-J45</f>
        <v>0</v>
      </c>
      <c r="M45" s="154"/>
      <c r="N45" s="155" t="s">
        <v>31</v>
      </c>
      <c r="O45" s="156"/>
      <c r="P45" s="157" t="s">
        <v>32</v>
      </c>
      <c r="Q45" s="158" t="s">
        <v>27</v>
      </c>
    </row>
    <row r="46" spans="1:18" x14ac:dyDescent="0.3">
      <c r="A46" s="148" t="s">
        <v>37</v>
      </c>
      <c r="B46" s="177"/>
      <c r="C46" s="168"/>
      <c r="D46" s="168"/>
      <c r="E46" s="161"/>
      <c r="F46" s="150"/>
      <c r="G46" s="152"/>
      <c r="H46" s="153"/>
      <c r="I46" s="152"/>
      <c r="J46" s="149">
        <f t="shared" ref="J46:J50" si="0">E46+F46+H46</f>
        <v>0</v>
      </c>
      <c r="K46" s="150">
        <f t="shared" ref="K46:K50" si="1">C46-J46</f>
        <v>0</v>
      </c>
      <c r="M46" s="154"/>
      <c r="N46" s="159"/>
      <c r="O46" s="153"/>
      <c r="P46" s="151"/>
      <c r="Q46" s="150"/>
    </row>
    <row r="47" spans="1:18" x14ac:dyDescent="0.3">
      <c r="A47" s="148" t="s">
        <v>36</v>
      </c>
      <c r="B47" s="177"/>
      <c r="C47" s="168"/>
      <c r="D47" s="168"/>
      <c r="E47" s="161"/>
      <c r="F47" s="150"/>
      <c r="G47" s="152"/>
      <c r="H47" s="153"/>
      <c r="I47" s="152"/>
      <c r="J47" s="149">
        <f t="shared" si="0"/>
        <v>0</v>
      </c>
      <c r="K47" s="150">
        <f t="shared" si="1"/>
        <v>0</v>
      </c>
      <c r="M47" s="154"/>
      <c r="N47" s="159"/>
      <c r="O47" s="153"/>
      <c r="P47" s="151"/>
      <c r="Q47" s="150"/>
    </row>
    <row r="48" spans="1:18" x14ac:dyDescent="0.3">
      <c r="A48" s="148" t="s">
        <v>1</v>
      </c>
      <c r="B48" s="177"/>
      <c r="C48" s="168"/>
      <c r="D48" s="168"/>
      <c r="E48" s="161"/>
      <c r="F48" s="150"/>
      <c r="G48" s="152"/>
      <c r="H48" s="153"/>
      <c r="I48" s="152"/>
      <c r="J48" s="149">
        <f t="shared" si="0"/>
        <v>0</v>
      </c>
      <c r="K48" s="150">
        <f t="shared" si="1"/>
        <v>0</v>
      </c>
      <c r="M48" s="154"/>
      <c r="N48" s="350" t="s">
        <v>28</v>
      </c>
      <c r="O48" s="351"/>
      <c r="P48" s="161">
        <f>E51</f>
        <v>0</v>
      </c>
      <c r="Q48" s="162" t="e">
        <f>(P48/$P$51)*100</f>
        <v>#DIV/0!</v>
      </c>
    </row>
    <row r="49" spans="1:17" x14ac:dyDescent="0.3">
      <c r="A49" s="148" t="s">
        <v>38</v>
      </c>
      <c r="B49" s="177"/>
      <c r="C49" s="168"/>
      <c r="D49" s="168"/>
      <c r="E49" s="161"/>
      <c r="F49" s="150"/>
      <c r="G49" s="152"/>
      <c r="H49" s="153"/>
      <c r="I49" s="152"/>
      <c r="J49" s="149">
        <f t="shared" si="0"/>
        <v>0</v>
      </c>
      <c r="K49" s="150">
        <f t="shared" si="1"/>
        <v>0</v>
      </c>
      <c r="M49" s="154"/>
      <c r="N49" s="350" t="s">
        <v>29</v>
      </c>
      <c r="O49" s="351"/>
      <c r="P49" s="161">
        <f>F51</f>
        <v>0</v>
      </c>
      <c r="Q49" s="162" t="e">
        <f>(P49/$P$51)*100</f>
        <v>#DIV/0!</v>
      </c>
    </row>
    <row r="50" spans="1:17" x14ac:dyDescent="0.3">
      <c r="A50" s="148" t="s">
        <v>0</v>
      </c>
      <c r="B50" s="177"/>
      <c r="C50" s="168"/>
      <c r="D50" s="168"/>
      <c r="E50" s="161"/>
      <c r="F50" s="150"/>
      <c r="G50" s="152"/>
      <c r="H50" s="153"/>
      <c r="I50" s="152"/>
      <c r="J50" s="149">
        <f t="shared" si="0"/>
        <v>0</v>
      </c>
      <c r="K50" s="150">
        <f t="shared" si="1"/>
        <v>0</v>
      </c>
      <c r="M50" s="154"/>
      <c r="N50" s="359" t="s">
        <v>30</v>
      </c>
      <c r="O50" s="360"/>
      <c r="P50" s="161">
        <f>H51</f>
        <v>0</v>
      </c>
      <c r="Q50" s="162" t="e">
        <f>(P50/$P$51)*100</f>
        <v>#DIV/0!</v>
      </c>
    </row>
    <row r="51" spans="1:17" x14ac:dyDescent="0.3">
      <c r="A51" s="163" t="s">
        <v>24</v>
      </c>
      <c r="B51" s="178"/>
      <c r="C51" s="124">
        <f>SUM(C45:C50)</f>
        <v>0</v>
      </c>
      <c r="D51" s="124"/>
      <c r="E51" s="124">
        <f>SUM(E45:E50)</f>
        <v>0</v>
      </c>
      <c r="F51" s="158">
        <f>SUM(F45:F50)</f>
        <v>0</v>
      </c>
      <c r="G51" s="165"/>
      <c r="H51" s="156">
        <f>SUM(H45:H50)</f>
        <v>0</v>
      </c>
      <c r="I51" s="165"/>
      <c r="J51" s="164">
        <f>SUM(J45:J50)</f>
        <v>0</v>
      </c>
      <c r="K51" s="158">
        <f>SUM(K45:K50)</f>
        <v>0</v>
      </c>
      <c r="M51" s="154"/>
      <c r="N51" s="352" t="s">
        <v>26</v>
      </c>
      <c r="O51" s="353"/>
      <c r="P51" s="115">
        <f>SUM(P48:P50)</f>
        <v>0</v>
      </c>
      <c r="Q51" s="166" t="e">
        <f>(P51/$P$51)*100</f>
        <v>#DIV/0!</v>
      </c>
    </row>
    <row r="53" spans="1:17" x14ac:dyDescent="0.3">
      <c r="A53" s="336" t="s">
        <v>318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8"/>
      <c r="N53" s="354" t="s">
        <v>34</v>
      </c>
      <c r="O53" s="355"/>
      <c r="P53" s="355"/>
      <c r="Q53" s="356"/>
    </row>
    <row r="54" spans="1:17" x14ac:dyDescent="0.3">
      <c r="A54" s="143" t="s">
        <v>18</v>
      </c>
      <c r="B54" s="176"/>
      <c r="C54" s="145" t="s">
        <v>19</v>
      </c>
      <c r="D54" s="145"/>
      <c r="E54" s="145" t="s">
        <v>20</v>
      </c>
      <c r="F54" s="146" t="s">
        <v>21</v>
      </c>
      <c r="G54" s="143"/>
      <c r="H54" s="144" t="s">
        <v>22</v>
      </c>
      <c r="I54" s="143"/>
      <c r="J54" s="144" t="s">
        <v>23</v>
      </c>
      <c r="K54" s="147" t="s">
        <v>25</v>
      </c>
      <c r="N54" s="155" t="s">
        <v>31</v>
      </c>
      <c r="O54" s="156"/>
      <c r="P54" s="157" t="s">
        <v>32</v>
      </c>
      <c r="Q54" s="158" t="s">
        <v>27</v>
      </c>
    </row>
    <row r="55" spans="1:17" x14ac:dyDescent="0.3">
      <c r="A55" s="148" t="s">
        <v>35</v>
      </c>
      <c r="B55" s="177"/>
      <c r="C55" s="168">
        <f>SUM(fevereiro!C92+C45)</f>
        <v>14</v>
      </c>
      <c r="D55" s="168"/>
      <c r="E55" s="161">
        <f>fevereiro!E102+março!E31</f>
        <v>14</v>
      </c>
      <c r="F55" s="168">
        <f>SUM(fevereiro!F102+março!F31)</f>
        <v>0</v>
      </c>
      <c r="G55" s="152"/>
      <c r="H55" s="153"/>
      <c r="I55" s="152"/>
      <c r="J55" s="149">
        <f>E55+F55+H55</f>
        <v>14</v>
      </c>
      <c r="K55" s="150">
        <f>C55-J55</f>
        <v>0</v>
      </c>
      <c r="N55" s="357" t="s">
        <v>28</v>
      </c>
      <c r="O55" s="358"/>
      <c r="P55" s="161">
        <f>E61</f>
        <v>113</v>
      </c>
      <c r="Q55" s="162" t="e">
        <f>(P55/$P$51)*100</f>
        <v>#DIV/0!</v>
      </c>
    </row>
    <row r="56" spans="1:17" x14ac:dyDescent="0.3">
      <c r="A56" s="148" t="s">
        <v>37</v>
      </c>
      <c r="B56" s="177"/>
      <c r="C56" s="168">
        <f>SUM(fevereiro!C93+C46)</f>
        <v>0</v>
      </c>
      <c r="D56" s="168"/>
      <c r="E56" s="161">
        <v>0</v>
      </c>
      <c r="F56" s="168">
        <f>SUM(fevereiro!F103+março!F32)</f>
        <v>0</v>
      </c>
      <c r="G56" s="152"/>
      <c r="H56" s="153"/>
      <c r="I56" s="152"/>
      <c r="J56" s="149">
        <f>E56+F56+H56</f>
        <v>0</v>
      </c>
      <c r="K56" s="150">
        <f>C56-J56</f>
        <v>0</v>
      </c>
      <c r="N56" s="350" t="s">
        <v>29</v>
      </c>
      <c r="O56" s="351"/>
      <c r="P56" s="161">
        <f>F61</f>
        <v>2</v>
      </c>
      <c r="Q56" s="162" t="e">
        <f>(P56/$P$51)*100</f>
        <v>#DIV/0!</v>
      </c>
    </row>
    <row r="57" spans="1:17" x14ac:dyDescent="0.3">
      <c r="A57" s="148" t="s">
        <v>36</v>
      </c>
      <c r="B57" s="177"/>
      <c r="C57" s="168">
        <f>SUM(fevereiro!C104+março!C33)</f>
        <v>27</v>
      </c>
      <c r="D57" s="168"/>
      <c r="E57" s="161">
        <f>SUM(fevereiro!E104+março!E33)</f>
        <v>27</v>
      </c>
      <c r="F57" s="168">
        <f>SUM(fevereiro!F104+março!F33)</f>
        <v>0</v>
      </c>
      <c r="G57" s="152"/>
      <c r="H57" s="153"/>
      <c r="I57" s="152"/>
      <c r="J57" s="149">
        <f>E57+F57+H57</f>
        <v>27</v>
      </c>
      <c r="K57" s="150">
        <f>C57-J57</f>
        <v>0</v>
      </c>
      <c r="N57" s="350" t="s">
        <v>30</v>
      </c>
      <c r="O57" s="351"/>
      <c r="P57" s="161">
        <f>H61</f>
        <v>0</v>
      </c>
      <c r="Q57" s="162" t="e">
        <f>(P57/$P$51)*100</f>
        <v>#DIV/0!</v>
      </c>
    </row>
    <row r="58" spans="1:17" x14ac:dyDescent="0.3">
      <c r="A58" s="148" t="s">
        <v>1</v>
      </c>
      <c r="B58" s="177"/>
      <c r="C58" s="168">
        <f>SUM(fevereiro!C105+março!C34)</f>
        <v>22</v>
      </c>
      <c r="D58" s="168"/>
      <c r="E58" s="161">
        <f>fevereiro!E105+março!E34</f>
        <v>20</v>
      </c>
      <c r="F58" s="168">
        <f>SUM(fevereiro!F105+março!F34)</f>
        <v>2</v>
      </c>
      <c r="G58" s="152"/>
      <c r="H58" s="153"/>
      <c r="I58" s="152"/>
      <c r="J58" s="149">
        <f t="shared" ref="J58:J59" si="2">E58+F58+H58</f>
        <v>22</v>
      </c>
      <c r="K58" s="150">
        <f t="shared" ref="K58:K60" si="3">C58-J58</f>
        <v>0</v>
      </c>
      <c r="N58" s="159"/>
      <c r="O58" s="160"/>
      <c r="P58" s="161"/>
      <c r="Q58" s="162"/>
    </row>
    <row r="59" spans="1:17" x14ac:dyDescent="0.3">
      <c r="A59" s="148" t="s">
        <v>38</v>
      </c>
      <c r="B59" s="177"/>
      <c r="C59" s="168">
        <f>SUM(fevereiro!C106+março!C35)</f>
        <v>23</v>
      </c>
      <c r="D59" s="168"/>
      <c r="E59" s="161">
        <f>SUM(fevereiro!E106+março!E35)</f>
        <v>23</v>
      </c>
      <c r="F59" s="168">
        <f>SUM(fevereiro!F106+março!F35)</f>
        <v>0</v>
      </c>
      <c r="G59" s="152"/>
      <c r="H59" s="153"/>
      <c r="I59" s="152"/>
      <c r="J59" s="149">
        <f t="shared" si="2"/>
        <v>23</v>
      </c>
      <c r="K59" s="150">
        <f t="shared" si="3"/>
        <v>0</v>
      </c>
      <c r="N59" s="159"/>
      <c r="O59" s="160"/>
      <c r="P59" s="161"/>
      <c r="Q59" s="162"/>
    </row>
    <row r="60" spans="1:17" x14ac:dyDescent="0.3">
      <c r="A60" s="148" t="s">
        <v>0</v>
      </c>
      <c r="B60" s="177"/>
      <c r="C60" s="168">
        <f>SUM(fevereiro!C107+março!C36)</f>
        <v>29</v>
      </c>
      <c r="D60" s="168"/>
      <c r="E60" s="161">
        <f>SUM(fevereiro!E107+março!E36)</f>
        <v>29</v>
      </c>
      <c r="F60" s="168">
        <f>SUM(fevereiro!F107+março!F36)</f>
        <v>0</v>
      </c>
      <c r="G60" s="152"/>
      <c r="H60" s="153"/>
      <c r="I60" s="152"/>
      <c r="J60" s="149">
        <f>E60+F60+H60</f>
        <v>29</v>
      </c>
      <c r="K60" s="150">
        <f t="shared" si="3"/>
        <v>0</v>
      </c>
      <c r="N60" s="352" t="s">
        <v>26</v>
      </c>
      <c r="O60" s="353"/>
      <c r="P60" s="115">
        <f>SUM(P55:P57)</f>
        <v>115</v>
      </c>
      <c r="Q60" s="166" t="e">
        <f>(P60/$P$51)*100</f>
        <v>#DIV/0!</v>
      </c>
    </row>
    <row r="61" spans="1:17" x14ac:dyDescent="0.3">
      <c r="A61" s="163" t="s">
        <v>24</v>
      </c>
      <c r="B61" s="178"/>
      <c r="C61" s="124">
        <f>SUM(C55:C60)</f>
        <v>115</v>
      </c>
      <c r="D61" s="124"/>
      <c r="E61" s="124">
        <f>SUM(E55:E60)</f>
        <v>113</v>
      </c>
      <c r="F61" s="124">
        <f>SUM(F55:F60)</f>
        <v>2</v>
      </c>
      <c r="G61" s="165"/>
      <c r="H61" s="156">
        <f>SUM(H55:H60)</f>
        <v>0</v>
      </c>
      <c r="I61" s="165"/>
      <c r="J61" s="164">
        <f>SUM(J55:J60)</f>
        <v>115</v>
      </c>
      <c r="K61" s="158">
        <f>SUM(K55:K60)</f>
        <v>0</v>
      </c>
    </row>
    <row r="102" spans="3:3" x14ac:dyDescent="0.3">
      <c r="C102" s="138" t="b">
        <f>março!C41=SUM(janeiro!C78+fevereiro!C92)</f>
        <v>1</v>
      </c>
    </row>
  </sheetData>
  <mergeCells count="25">
    <mergeCell ref="A22:A25"/>
    <mergeCell ref="A26:R26"/>
    <mergeCell ref="A28:A31"/>
    <mergeCell ref="A1:R3"/>
    <mergeCell ref="A20:R20"/>
    <mergeCell ref="A5:A8"/>
    <mergeCell ref="C10:C11"/>
    <mergeCell ref="A14:A19"/>
    <mergeCell ref="A10:A11"/>
    <mergeCell ref="A12:R12"/>
    <mergeCell ref="A53:K53"/>
    <mergeCell ref="N53:Q53"/>
    <mergeCell ref="F28:G28"/>
    <mergeCell ref="A32:R32"/>
    <mergeCell ref="A34:A38"/>
    <mergeCell ref="A43:K43"/>
    <mergeCell ref="N44:Q44"/>
    <mergeCell ref="N55:O55"/>
    <mergeCell ref="N56:O56"/>
    <mergeCell ref="N57:O57"/>
    <mergeCell ref="N60:O60"/>
    <mergeCell ref="N48:O48"/>
    <mergeCell ref="N49:O49"/>
    <mergeCell ref="N50:O50"/>
    <mergeCell ref="N51:O5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43" zoomScale="80" zoomScaleNormal="80" workbookViewId="0">
      <selection activeCell="A13" sqref="A1:XFD1048576"/>
    </sheetView>
  </sheetViews>
  <sheetFormatPr defaultRowHeight="18.75" x14ac:dyDescent="0.3"/>
  <cols>
    <col min="1" max="1" width="31.7109375" style="138" customWidth="1"/>
    <col min="2" max="2" width="5.85546875" style="174" customWidth="1"/>
    <col min="3" max="3" width="28.85546875" style="138" customWidth="1"/>
    <col min="4" max="4" width="21" style="138" customWidth="1"/>
    <col min="5" max="5" width="16.28515625" style="174" bestFit="1" customWidth="1"/>
    <col min="6" max="6" width="29.42578125" style="114" customWidth="1"/>
    <col min="7" max="7" width="13.28515625" style="114" customWidth="1"/>
    <col min="8" max="8" width="16" style="114" customWidth="1"/>
    <col min="9" max="9" width="9" style="114" customWidth="1"/>
    <col min="10" max="10" width="16" style="138" customWidth="1"/>
    <col min="11" max="11" width="9" style="114" customWidth="1"/>
    <col min="12" max="12" width="19.42578125" style="114" customWidth="1"/>
    <col min="13" max="13" width="20.28515625" style="114" customWidth="1"/>
    <col min="14" max="14" width="36.5703125" style="138" customWidth="1"/>
    <col min="15" max="15" width="20.5703125" style="117" bestFit="1" customWidth="1"/>
    <col min="16" max="16" width="25.5703125" style="117" bestFit="1" customWidth="1"/>
    <col min="17" max="17" width="13.5703125" style="114" customWidth="1"/>
    <col min="18" max="18" width="23" style="138" customWidth="1"/>
    <col min="19" max="16384" width="9.140625" style="114"/>
  </cols>
  <sheetData>
    <row r="1" spans="1:18" ht="19.5" thickTop="1" x14ac:dyDescent="0.3">
      <c r="A1" s="264" t="s">
        <v>152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x14ac:dyDescent="0.3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18" s="117" customFormat="1" ht="75" x14ac:dyDescent="0.25">
      <c r="A4" s="115"/>
      <c r="B4" s="115" t="s">
        <v>12</v>
      </c>
      <c r="C4" s="116" t="s">
        <v>11</v>
      </c>
      <c r="D4" s="116" t="s">
        <v>66</v>
      </c>
      <c r="E4" s="115" t="s">
        <v>2</v>
      </c>
      <c r="F4" s="115" t="s">
        <v>6</v>
      </c>
      <c r="G4" s="115" t="s">
        <v>7</v>
      </c>
      <c r="H4" s="116" t="s">
        <v>16</v>
      </c>
      <c r="I4" s="116" t="s">
        <v>8</v>
      </c>
      <c r="J4" s="115" t="s">
        <v>9</v>
      </c>
      <c r="K4" s="116" t="s">
        <v>10</v>
      </c>
      <c r="L4" s="116" t="s">
        <v>13</v>
      </c>
      <c r="M4" s="116" t="s">
        <v>15</v>
      </c>
      <c r="N4" s="116" t="s">
        <v>4</v>
      </c>
      <c r="O4" s="116" t="s">
        <v>5</v>
      </c>
      <c r="P4" s="116" t="s">
        <v>17</v>
      </c>
      <c r="Q4" s="116" t="s">
        <v>3</v>
      </c>
      <c r="R4" s="116" t="s">
        <v>50</v>
      </c>
    </row>
    <row r="5" spans="1:18" x14ac:dyDescent="0.3">
      <c r="A5" s="344" t="s">
        <v>35</v>
      </c>
      <c r="B5" s="118">
        <v>1</v>
      </c>
      <c r="C5" s="119"/>
      <c r="D5" s="119"/>
      <c r="E5" s="118"/>
      <c r="F5" s="119"/>
      <c r="G5" s="120"/>
      <c r="H5" s="120"/>
      <c r="I5" s="120"/>
      <c r="J5" s="134"/>
      <c r="K5" s="120"/>
      <c r="L5" s="120"/>
      <c r="M5" s="121"/>
      <c r="N5" s="122"/>
      <c r="O5" s="122"/>
      <c r="P5" s="123"/>
      <c r="Q5" s="124"/>
      <c r="R5" s="124"/>
    </row>
    <row r="6" spans="1:18" x14ac:dyDescent="0.3">
      <c r="A6" s="344"/>
      <c r="B6" s="118">
        <v>2</v>
      </c>
      <c r="C6" s="119"/>
      <c r="D6" s="119"/>
      <c r="E6" s="118"/>
      <c r="F6" s="120"/>
      <c r="G6" s="120"/>
      <c r="H6" s="120"/>
      <c r="I6" s="120"/>
      <c r="J6" s="134"/>
      <c r="K6" s="120"/>
      <c r="L6" s="120"/>
      <c r="M6" s="121"/>
      <c r="N6" s="122"/>
      <c r="O6" s="122"/>
      <c r="P6" s="122"/>
      <c r="Q6" s="124"/>
      <c r="R6" s="124"/>
    </row>
    <row r="7" spans="1:18" x14ac:dyDescent="0.3">
      <c r="A7" s="344"/>
      <c r="B7" s="118">
        <v>3</v>
      </c>
      <c r="C7" s="119"/>
      <c r="D7" s="119"/>
      <c r="E7" s="118"/>
      <c r="F7" s="120"/>
      <c r="G7" s="120"/>
      <c r="H7" s="120"/>
      <c r="I7" s="120"/>
      <c r="J7" s="134"/>
      <c r="K7" s="120"/>
      <c r="L7" s="120"/>
      <c r="M7" s="121"/>
      <c r="N7" s="122"/>
      <c r="O7" s="122"/>
      <c r="P7" s="122"/>
      <c r="Q7" s="124"/>
      <c r="R7" s="124"/>
    </row>
    <row r="8" spans="1:18" x14ac:dyDescent="0.3">
      <c r="A8" s="344"/>
      <c r="B8" s="118">
        <v>4</v>
      </c>
      <c r="C8" s="119"/>
      <c r="D8" s="119"/>
      <c r="E8" s="167"/>
      <c r="F8" s="137"/>
      <c r="G8" s="120"/>
      <c r="H8" s="121"/>
      <c r="I8" s="120"/>
      <c r="J8" s="134"/>
      <c r="K8" s="134"/>
      <c r="L8" s="134"/>
      <c r="M8" s="121"/>
      <c r="N8" s="122"/>
      <c r="O8" s="122"/>
      <c r="P8" s="122"/>
      <c r="Q8" s="124"/>
      <c r="R8" s="124"/>
    </row>
    <row r="9" spans="1:18" ht="19.5" thickBot="1" x14ac:dyDescent="0.35">
      <c r="A9" s="126"/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6"/>
      <c r="P9" s="126"/>
      <c r="Q9" s="126"/>
      <c r="R9" s="126"/>
    </row>
    <row r="10" spans="1:18" ht="19.5" thickTop="1" x14ac:dyDescent="0.3">
      <c r="A10" s="303" t="s">
        <v>49</v>
      </c>
      <c r="B10" s="56">
        <v>1</v>
      </c>
      <c r="C10" s="277" t="s">
        <v>47</v>
      </c>
      <c r="D10" s="202"/>
      <c r="E10" s="8"/>
      <c r="F10" s="19"/>
      <c r="G10" s="19"/>
      <c r="H10" s="19"/>
      <c r="I10" s="19"/>
      <c r="J10" s="8"/>
      <c r="K10" s="19"/>
      <c r="L10" s="19"/>
      <c r="M10" s="19"/>
      <c r="N10" s="8"/>
      <c r="O10" s="57"/>
      <c r="P10" s="14"/>
      <c r="Q10" s="2"/>
      <c r="R10" s="2"/>
    </row>
    <row r="11" spans="1:18" x14ac:dyDescent="0.3">
      <c r="A11" s="304"/>
      <c r="B11" s="52">
        <v>2</v>
      </c>
      <c r="C11" s="278"/>
      <c r="D11" s="203"/>
      <c r="E11" s="8"/>
      <c r="F11" s="19"/>
      <c r="G11" s="19"/>
      <c r="H11" s="19"/>
      <c r="I11" s="19"/>
      <c r="J11" s="8"/>
      <c r="K11" s="19"/>
      <c r="L11" s="19"/>
      <c r="M11" s="19"/>
      <c r="N11" s="8"/>
      <c r="O11" s="57"/>
      <c r="P11" s="14"/>
      <c r="Q11" s="2"/>
      <c r="R11" s="2"/>
    </row>
    <row r="12" spans="1:18" x14ac:dyDescent="0.3">
      <c r="A12" s="345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</row>
    <row r="13" spans="1:18" ht="75.75" thickBot="1" x14ac:dyDescent="0.35">
      <c r="A13" s="179"/>
      <c r="B13" s="180" t="s">
        <v>12</v>
      </c>
      <c r="C13" s="181" t="s">
        <v>11</v>
      </c>
      <c r="D13" s="116" t="s">
        <v>66</v>
      </c>
      <c r="E13" s="180" t="s">
        <v>2</v>
      </c>
      <c r="F13" s="180" t="s">
        <v>6</v>
      </c>
      <c r="G13" s="180" t="s">
        <v>7</v>
      </c>
      <c r="H13" s="181" t="s">
        <v>16</v>
      </c>
      <c r="I13" s="181" t="s">
        <v>8</v>
      </c>
      <c r="J13" s="180" t="s">
        <v>9</v>
      </c>
      <c r="K13" s="181" t="s">
        <v>10</v>
      </c>
      <c r="L13" s="181" t="s">
        <v>13</v>
      </c>
      <c r="M13" s="181" t="s">
        <v>15</v>
      </c>
      <c r="N13" s="181" t="s">
        <v>4</v>
      </c>
      <c r="O13" s="181" t="s">
        <v>5</v>
      </c>
      <c r="P13" s="181" t="s">
        <v>17</v>
      </c>
      <c r="Q13" s="181" t="s">
        <v>3</v>
      </c>
      <c r="R13" s="181" t="s">
        <v>50</v>
      </c>
    </row>
    <row r="14" spans="1:18" ht="19.5" thickTop="1" x14ac:dyDescent="0.3">
      <c r="A14" s="313" t="s">
        <v>36</v>
      </c>
      <c r="B14" s="128">
        <v>1</v>
      </c>
      <c r="C14" s="118"/>
      <c r="D14" s="118"/>
      <c r="E14" s="118"/>
      <c r="F14" s="118"/>
      <c r="G14" s="118"/>
      <c r="H14" s="118"/>
      <c r="I14" s="118"/>
      <c r="J14" s="119"/>
      <c r="K14" s="125"/>
      <c r="L14" s="125"/>
      <c r="M14" s="125"/>
      <c r="N14" s="122"/>
      <c r="O14" s="129"/>
      <c r="P14" s="184"/>
      <c r="Q14" s="115"/>
      <c r="R14" s="115"/>
    </row>
    <row r="15" spans="1:18" x14ac:dyDescent="0.3">
      <c r="A15" s="314"/>
      <c r="B15" s="130">
        <v>2</v>
      </c>
      <c r="C15" s="118"/>
      <c r="D15" s="118"/>
      <c r="E15" s="118"/>
      <c r="F15" s="118"/>
      <c r="G15" s="118"/>
      <c r="H15" s="118"/>
      <c r="I15" s="118"/>
      <c r="J15" s="119"/>
      <c r="K15" s="125"/>
      <c r="L15" s="125"/>
      <c r="M15" s="125"/>
      <c r="N15" s="122"/>
      <c r="O15" s="129"/>
      <c r="P15" s="184"/>
      <c r="Q15" s="115"/>
      <c r="R15" s="115"/>
    </row>
    <row r="16" spans="1:18" x14ac:dyDescent="0.3">
      <c r="A16" s="314"/>
      <c r="B16" s="130">
        <v>3</v>
      </c>
      <c r="C16" s="118"/>
      <c r="D16" s="118"/>
      <c r="E16" s="118"/>
      <c r="F16" s="118"/>
      <c r="G16" s="118"/>
      <c r="H16" s="118"/>
      <c r="I16" s="118"/>
      <c r="J16" s="119"/>
      <c r="K16" s="125"/>
      <c r="L16" s="125"/>
      <c r="M16" s="125"/>
      <c r="N16" s="122"/>
      <c r="O16" s="129"/>
      <c r="P16" s="184"/>
      <c r="Q16" s="124"/>
      <c r="R16" s="124"/>
    </row>
    <row r="17" spans="1:18" x14ac:dyDescent="0.3">
      <c r="A17" s="314"/>
      <c r="B17" s="130">
        <v>4</v>
      </c>
      <c r="C17" s="118"/>
      <c r="D17" s="118"/>
      <c r="E17" s="118"/>
      <c r="F17" s="118"/>
      <c r="G17" s="118"/>
      <c r="H17" s="118"/>
      <c r="I17" s="118"/>
      <c r="J17" s="119"/>
      <c r="K17" s="125"/>
      <c r="L17" s="125"/>
      <c r="M17" s="125"/>
      <c r="N17" s="122"/>
      <c r="O17" s="129"/>
      <c r="P17" s="184"/>
      <c r="Q17" s="124"/>
      <c r="R17" s="124"/>
    </row>
    <row r="18" spans="1:18" x14ac:dyDescent="0.3">
      <c r="A18" s="314"/>
      <c r="B18" s="130">
        <v>5</v>
      </c>
      <c r="C18" s="118"/>
      <c r="D18" s="118"/>
      <c r="E18" s="118"/>
      <c r="F18" s="118"/>
      <c r="G18" s="118"/>
      <c r="H18" s="118"/>
      <c r="I18" s="118"/>
      <c r="J18" s="119"/>
      <c r="K18" s="125"/>
      <c r="L18" s="125"/>
      <c r="M18" s="125"/>
      <c r="N18" s="122"/>
      <c r="O18" s="129"/>
      <c r="P18" s="184"/>
      <c r="Q18" s="124"/>
      <c r="R18" s="124"/>
    </row>
    <row r="19" spans="1:18" x14ac:dyDescent="0.3">
      <c r="A19" s="314"/>
      <c r="B19" s="175">
        <v>6</v>
      </c>
      <c r="C19" s="118"/>
      <c r="D19" s="118"/>
      <c r="E19" s="118"/>
      <c r="F19" s="118"/>
      <c r="G19" s="118"/>
      <c r="H19" s="118"/>
      <c r="I19" s="118"/>
      <c r="J19" s="119"/>
      <c r="K19" s="125"/>
      <c r="L19" s="125"/>
      <c r="M19" s="125"/>
      <c r="N19" s="122"/>
      <c r="O19" s="129"/>
      <c r="P19" s="184"/>
      <c r="Q19" s="124"/>
      <c r="R19" s="124"/>
    </row>
    <row r="20" spans="1:18" x14ac:dyDescent="0.3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</row>
    <row r="21" spans="1:18" ht="75.75" thickBot="1" x14ac:dyDescent="0.35">
      <c r="A21" s="179"/>
      <c r="B21" s="180" t="s">
        <v>12</v>
      </c>
      <c r="C21" s="181" t="s">
        <v>11</v>
      </c>
      <c r="D21" s="116" t="s">
        <v>66</v>
      </c>
      <c r="E21" s="180" t="s">
        <v>2</v>
      </c>
      <c r="F21" s="180" t="s">
        <v>6</v>
      </c>
      <c r="G21" s="180" t="s">
        <v>7</v>
      </c>
      <c r="H21" s="181" t="s">
        <v>16</v>
      </c>
      <c r="I21" s="181" t="s">
        <v>8</v>
      </c>
      <c r="J21" s="180" t="s">
        <v>9</v>
      </c>
      <c r="K21" s="181" t="s">
        <v>10</v>
      </c>
      <c r="L21" s="181" t="s">
        <v>13</v>
      </c>
      <c r="M21" s="181" t="s">
        <v>15</v>
      </c>
      <c r="N21" s="181" t="s">
        <v>4</v>
      </c>
      <c r="O21" s="181" t="s">
        <v>5</v>
      </c>
      <c r="P21" s="181" t="s">
        <v>17</v>
      </c>
      <c r="Q21" s="181" t="s">
        <v>3</v>
      </c>
      <c r="R21" s="181" t="s">
        <v>50</v>
      </c>
    </row>
    <row r="22" spans="1:18" s="117" customFormat="1" ht="19.5" thickTop="1" x14ac:dyDescent="0.25">
      <c r="A22" s="313" t="s">
        <v>1</v>
      </c>
      <c r="B22" s="128">
        <v>1</v>
      </c>
      <c r="C22" s="119"/>
      <c r="D22" s="119"/>
      <c r="E22" s="118"/>
      <c r="F22" s="125"/>
      <c r="G22" s="125"/>
      <c r="H22" s="125"/>
      <c r="I22" s="125"/>
      <c r="J22" s="118"/>
      <c r="K22" s="125"/>
      <c r="L22" s="125"/>
      <c r="M22" s="119"/>
      <c r="N22" s="122"/>
      <c r="O22" s="129"/>
      <c r="P22" s="184"/>
      <c r="Q22" s="115"/>
      <c r="R22" s="115"/>
    </row>
    <row r="23" spans="1:18" s="117" customFormat="1" x14ac:dyDescent="0.25">
      <c r="A23" s="314"/>
      <c r="B23" s="130">
        <v>2</v>
      </c>
      <c r="C23" s="119"/>
      <c r="D23" s="119"/>
      <c r="E23" s="118"/>
      <c r="F23" s="125"/>
      <c r="G23" s="125"/>
      <c r="H23" s="125"/>
      <c r="I23" s="125"/>
      <c r="J23" s="118"/>
      <c r="K23" s="125"/>
      <c r="L23" s="125"/>
      <c r="M23" s="119"/>
      <c r="N23" s="122"/>
      <c r="O23" s="129"/>
      <c r="P23" s="184"/>
      <c r="Q23" s="115"/>
      <c r="R23" s="115"/>
    </row>
    <row r="24" spans="1:18" s="174" customFormat="1" x14ac:dyDescent="0.25">
      <c r="A24" s="314"/>
      <c r="B24" s="130">
        <v>3</v>
      </c>
      <c r="C24" s="118"/>
      <c r="D24" s="118"/>
      <c r="E24" s="118"/>
      <c r="F24" s="118"/>
      <c r="G24" s="118"/>
      <c r="H24" s="118"/>
      <c r="I24" s="118"/>
      <c r="J24" s="119"/>
      <c r="K24" s="118"/>
      <c r="L24" s="118"/>
      <c r="M24" s="118"/>
      <c r="N24" s="122"/>
      <c r="O24" s="129"/>
      <c r="P24" s="184"/>
      <c r="Q24" s="115"/>
      <c r="R24" s="115"/>
    </row>
    <row r="25" spans="1:18" s="174" customFormat="1" x14ac:dyDescent="0.25">
      <c r="A25" s="314"/>
      <c r="B25" s="130">
        <v>4</v>
      </c>
      <c r="C25" s="118"/>
      <c r="D25" s="118"/>
      <c r="E25" s="118"/>
      <c r="F25" s="118"/>
      <c r="G25" s="118"/>
      <c r="H25" s="118"/>
      <c r="I25" s="118"/>
      <c r="J25" s="119"/>
      <c r="K25" s="118"/>
      <c r="L25" s="118"/>
      <c r="M25" s="118"/>
      <c r="N25" s="122"/>
      <c r="O25" s="129"/>
      <c r="P25" s="184"/>
      <c r="Q25" s="115"/>
      <c r="R25" s="115"/>
    </row>
    <row r="26" spans="1:18" x14ac:dyDescent="0.3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</row>
    <row r="27" spans="1:18" ht="75" x14ac:dyDescent="0.3">
      <c r="A27" s="183"/>
      <c r="B27" s="180" t="s">
        <v>12</v>
      </c>
      <c r="C27" s="181" t="s">
        <v>11</v>
      </c>
      <c r="D27" s="116" t="s">
        <v>66</v>
      </c>
      <c r="E27" s="180" t="s">
        <v>2</v>
      </c>
      <c r="F27" s="180" t="s">
        <v>6</v>
      </c>
      <c r="G27" s="180" t="s">
        <v>7</v>
      </c>
      <c r="H27" s="181" t="s">
        <v>16</v>
      </c>
      <c r="I27" s="181" t="s">
        <v>8</v>
      </c>
      <c r="J27" s="180" t="s">
        <v>9</v>
      </c>
      <c r="K27" s="181" t="s">
        <v>10</v>
      </c>
      <c r="L27" s="181" t="s">
        <v>13</v>
      </c>
      <c r="M27" s="181" t="s">
        <v>15</v>
      </c>
      <c r="N27" s="181" t="s">
        <v>4</v>
      </c>
      <c r="O27" s="181" t="s">
        <v>5</v>
      </c>
      <c r="P27" s="181" t="s">
        <v>17</v>
      </c>
      <c r="Q27" s="181" t="s">
        <v>3</v>
      </c>
      <c r="R27" s="181" t="s">
        <v>50</v>
      </c>
    </row>
    <row r="28" spans="1:18" s="117" customFormat="1" x14ac:dyDescent="0.25">
      <c r="A28" s="344" t="s">
        <v>38</v>
      </c>
      <c r="B28" s="118">
        <v>1</v>
      </c>
      <c r="C28" s="119"/>
      <c r="D28" s="119"/>
      <c r="E28" s="118"/>
      <c r="F28" s="348"/>
      <c r="G28" s="349"/>
      <c r="H28" s="119"/>
      <c r="I28" s="173"/>
      <c r="J28" s="125"/>
      <c r="K28" s="125"/>
      <c r="L28" s="125"/>
      <c r="M28" s="119"/>
      <c r="N28" s="131"/>
      <c r="O28" s="122"/>
      <c r="P28" s="184"/>
      <c r="Q28" s="133"/>
      <c r="R28" s="133"/>
    </row>
    <row r="29" spans="1:18" s="117" customFormat="1" x14ac:dyDescent="0.25">
      <c r="A29" s="344"/>
      <c r="B29" s="118">
        <v>2</v>
      </c>
      <c r="C29" s="119"/>
      <c r="D29" s="119"/>
      <c r="E29" s="118"/>
      <c r="F29" s="125"/>
      <c r="G29" s="125"/>
      <c r="H29" s="125"/>
      <c r="I29" s="173"/>
      <c r="J29" s="118"/>
      <c r="K29" s="125"/>
      <c r="L29" s="119"/>
      <c r="M29" s="119"/>
      <c r="N29" s="131"/>
      <c r="O29" s="122"/>
      <c r="P29" s="184"/>
      <c r="Q29" s="115"/>
      <c r="R29" s="115"/>
    </row>
    <row r="30" spans="1:18" x14ac:dyDescent="0.3">
      <c r="A30" s="344"/>
      <c r="B30" s="118">
        <v>3</v>
      </c>
      <c r="C30" s="119"/>
      <c r="D30" s="119"/>
      <c r="E30" s="118"/>
      <c r="F30" s="125"/>
      <c r="G30" s="125"/>
      <c r="H30" s="125"/>
      <c r="I30" s="173"/>
      <c r="J30" s="118"/>
      <c r="K30" s="125"/>
      <c r="L30" s="121"/>
      <c r="M30" s="119"/>
      <c r="N30" s="131"/>
      <c r="O30" s="122"/>
      <c r="P30" s="184"/>
      <c r="Q30" s="124"/>
      <c r="R30" s="124"/>
    </row>
    <row r="31" spans="1:18" x14ac:dyDescent="0.3">
      <c r="A31" s="344"/>
      <c r="B31" s="118">
        <v>4</v>
      </c>
      <c r="C31" s="119"/>
      <c r="D31" s="119"/>
      <c r="E31" s="118"/>
      <c r="F31" s="137"/>
      <c r="G31" s="120"/>
      <c r="H31" s="121"/>
      <c r="I31" s="120"/>
      <c r="J31" s="134"/>
      <c r="K31" s="134"/>
      <c r="L31" s="134"/>
      <c r="M31" s="121"/>
      <c r="N31" s="122"/>
      <c r="O31" s="122"/>
      <c r="P31" s="184"/>
      <c r="Q31" s="124"/>
      <c r="R31" s="124"/>
    </row>
    <row r="32" spans="1:18" ht="19.5" thickBot="1" x14ac:dyDescent="0.35">
      <c r="A32" s="339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39"/>
    </row>
    <row r="33" spans="1:18" s="182" customFormat="1" ht="76.5" thickTop="1" thickBot="1" x14ac:dyDescent="0.35">
      <c r="A33" s="179"/>
      <c r="B33" s="180" t="s">
        <v>12</v>
      </c>
      <c r="C33" s="181" t="s">
        <v>11</v>
      </c>
      <c r="D33" s="116" t="s">
        <v>66</v>
      </c>
      <c r="E33" s="180" t="s">
        <v>2</v>
      </c>
      <c r="F33" s="180" t="s">
        <v>6</v>
      </c>
      <c r="G33" s="180" t="s">
        <v>7</v>
      </c>
      <c r="H33" s="181" t="s">
        <v>16</v>
      </c>
      <c r="I33" s="181" t="s">
        <v>8</v>
      </c>
      <c r="J33" s="180" t="s">
        <v>9</v>
      </c>
      <c r="K33" s="181" t="s">
        <v>10</v>
      </c>
      <c r="L33" s="181" t="s">
        <v>13</v>
      </c>
      <c r="M33" s="181" t="s">
        <v>15</v>
      </c>
      <c r="N33" s="181" t="s">
        <v>4</v>
      </c>
      <c r="O33" s="181" t="s">
        <v>5</v>
      </c>
      <c r="P33" s="181" t="s">
        <v>17</v>
      </c>
      <c r="Q33" s="181" t="s">
        <v>3</v>
      </c>
      <c r="R33" s="181" t="s">
        <v>50</v>
      </c>
    </row>
    <row r="34" spans="1:18" ht="19.5" thickTop="1" x14ac:dyDescent="0.3">
      <c r="A34" s="361" t="s">
        <v>0</v>
      </c>
      <c r="B34" s="130">
        <v>1</v>
      </c>
      <c r="C34" s="119"/>
      <c r="D34" s="119"/>
      <c r="E34" s="118"/>
      <c r="F34" s="136"/>
      <c r="G34" s="120"/>
      <c r="H34" s="120"/>
      <c r="I34" s="120"/>
      <c r="J34" s="134"/>
      <c r="K34" s="134"/>
      <c r="L34" s="134"/>
      <c r="M34" s="121"/>
      <c r="N34" s="122"/>
      <c r="O34" s="129"/>
      <c r="P34" s="184"/>
      <c r="Q34" s="124"/>
      <c r="R34" s="124"/>
    </row>
    <row r="35" spans="1:18" s="117" customFormat="1" x14ac:dyDescent="0.25">
      <c r="A35" s="362"/>
      <c r="B35" s="130">
        <v>2</v>
      </c>
      <c r="C35" s="118"/>
      <c r="D35" s="118"/>
      <c r="E35" s="118"/>
      <c r="F35" s="169"/>
      <c r="G35" s="170"/>
      <c r="H35" s="170"/>
      <c r="I35" s="170"/>
      <c r="J35" s="171"/>
      <c r="K35" s="172"/>
      <c r="L35" s="172"/>
      <c r="M35" s="119"/>
      <c r="N35" s="243"/>
      <c r="O35" s="129"/>
      <c r="P35" s="184"/>
      <c r="Q35" s="115"/>
      <c r="R35" s="115"/>
    </row>
    <row r="36" spans="1:18" x14ac:dyDescent="0.3">
      <c r="A36" s="362"/>
      <c r="B36" s="175">
        <v>3</v>
      </c>
      <c r="C36" s="119"/>
      <c r="D36" s="119"/>
      <c r="E36" s="118"/>
      <c r="F36" s="134"/>
      <c r="G36" s="134"/>
      <c r="H36" s="134"/>
      <c r="I36" s="134"/>
      <c r="J36" s="134"/>
      <c r="K36" s="134"/>
      <c r="L36" s="121"/>
      <c r="M36" s="121"/>
      <c r="N36" s="122"/>
      <c r="O36" s="129"/>
      <c r="P36" s="184"/>
      <c r="Q36" s="124"/>
      <c r="R36" s="124"/>
    </row>
    <row r="37" spans="1:18" x14ac:dyDescent="0.3">
      <c r="A37" s="363"/>
      <c r="B37" s="118">
        <v>4</v>
      </c>
      <c r="C37" s="119"/>
      <c r="D37" s="119"/>
      <c r="E37" s="118"/>
      <c r="F37" s="134"/>
      <c r="G37" s="134"/>
      <c r="H37" s="134"/>
      <c r="I37" s="134"/>
      <c r="J37" s="134"/>
      <c r="K37" s="134"/>
      <c r="L37" s="121"/>
      <c r="M37" s="121"/>
      <c r="N37" s="132"/>
      <c r="O37" s="129"/>
      <c r="P37" s="184"/>
      <c r="Q37" s="124"/>
    </row>
    <row r="38" spans="1:18" ht="19.5" thickBot="1" x14ac:dyDescent="0.35">
      <c r="A38" s="363"/>
      <c r="B38" s="118">
        <v>5</v>
      </c>
      <c r="C38" s="119"/>
      <c r="D38" s="119"/>
      <c r="E38" s="118"/>
      <c r="F38" s="134"/>
      <c r="G38" s="134"/>
      <c r="H38" s="134"/>
      <c r="I38" s="134"/>
      <c r="J38" s="134"/>
      <c r="K38" s="134"/>
      <c r="L38" s="121"/>
      <c r="M38" s="121"/>
      <c r="N38" s="132"/>
      <c r="O38" s="129"/>
      <c r="P38" s="184"/>
      <c r="Q38" s="124"/>
    </row>
    <row r="39" spans="1:18" ht="20.25" thickTop="1" thickBot="1" x14ac:dyDescent="0.35">
      <c r="A39" s="139" t="s">
        <v>14</v>
      </c>
      <c r="B39" s="126">
        <v>23</v>
      </c>
      <c r="C39" s="135"/>
      <c r="D39" s="135"/>
      <c r="E39" s="126"/>
      <c r="F39" s="140"/>
      <c r="G39" s="140"/>
      <c r="H39" s="140"/>
      <c r="I39" s="140"/>
      <c r="J39" s="135"/>
      <c r="K39" s="140"/>
      <c r="L39" s="140"/>
      <c r="M39" s="140"/>
      <c r="N39" s="135"/>
      <c r="O39" s="141"/>
      <c r="P39" s="141"/>
      <c r="Q39" s="140"/>
      <c r="R39" s="142"/>
    </row>
    <row r="40" spans="1:18" ht="19.5" thickTop="1" x14ac:dyDescent="0.3"/>
    <row r="43" spans="1:18" x14ac:dyDescent="0.3">
      <c r="A43" s="336" t="s">
        <v>319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8"/>
    </row>
    <row r="44" spans="1:18" s="138" customFormat="1" x14ac:dyDescent="0.3">
      <c r="A44" s="143" t="s">
        <v>18</v>
      </c>
      <c r="B44" s="176"/>
      <c r="C44" s="145" t="s">
        <v>19</v>
      </c>
      <c r="D44" s="145"/>
      <c r="E44" s="145" t="s">
        <v>20</v>
      </c>
      <c r="F44" s="146" t="s">
        <v>21</v>
      </c>
      <c r="G44" s="143"/>
      <c r="H44" s="144" t="s">
        <v>22</v>
      </c>
      <c r="I44" s="143"/>
      <c r="J44" s="144" t="s">
        <v>23</v>
      </c>
      <c r="K44" s="147" t="s">
        <v>25</v>
      </c>
      <c r="N44" s="354" t="s">
        <v>33</v>
      </c>
      <c r="O44" s="355"/>
      <c r="P44" s="355"/>
      <c r="Q44" s="356"/>
    </row>
    <row r="45" spans="1:18" x14ac:dyDescent="0.3">
      <c r="A45" s="148" t="s">
        <v>35</v>
      </c>
      <c r="B45" s="177"/>
      <c r="C45" s="168"/>
      <c r="D45" s="168"/>
      <c r="E45" s="161"/>
      <c r="F45" s="150"/>
      <c r="G45" s="152"/>
      <c r="H45" s="153"/>
      <c r="I45" s="152"/>
      <c r="J45" s="149">
        <f>E45+F45+H45</f>
        <v>0</v>
      </c>
      <c r="K45" s="150">
        <f>C45-J45</f>
        <v>0</v>
      </c>
      <c r="M45" s="154"/>
      <c r="N45" s="155" t="s">
        <v>31</v>
      </c>
      <c r="O45" s="156"/>
      <c r="P45" s="157" t="s">
        <v>32</v>
      </c>
      <c r="Q45" s="158" t="s">
        <v>27</v>
      </c>
    </row>
    <row r="46" spans="1:18" x14ac:dyDescent="0.3">
      <c r="A46" s="148" t="s">
        <v>37</v>
      </c>
      <c r="B46" s="177"/>
      <c r="C46" s="168"/>
      <c r="D46" s="168"/>
      <c r="E46" s="161"/>
      <c r="F46" s="150"/>
      <c r="G46" s="152"/>
      <c r="H46" s="153"/>
      <c r="I46" s="152"/>
      <c r="J46" s="149">
        <f t="shared" ref="J46:J50" si="0">E46+F46+H46</f>
        <v>0</v>
      </c>
      <c r="K46" s="150">
        <f t="shared" ref="K46:K50" si="1">C46-J46</f>
        <v>0</v>
      </c>
      <c r="M46" s="154"/>
      <c r="N46" s="159"/>
      <c r="O46" s="153"/>
      <c r="P46" s="151"/>
      <c r="Q46" s="150"/>
    </row>
    <row r="47" spans="1:18" x14ac:dyDescent="0.3">
      <c r="A47" s="148" t="s">
        <v>36</v>
      </c>
      <c r="B47" s="177"/>
      <c r="C47" s="168"/>
      <c r="D47" s="168"/>
      <c r="E47" s="161"/>
      <c r="F47" s="150"/>
      <c r="G47" s="152"/>
      <c r="H47" s="153"/>
      <c r="I47" s="152"/>
      <c r="J47" s="149">
        <f t="shared" si="0"/>
        <v>0</v>
      </c>
      <c r="K47" s="150">
        <f t="shared" si="1"/>
        <v>0</v>
      </c>
      <c r="M47" s="154"/>
      <c r="N47" s="159"/>
      <c r="O47" s="153"/>
      <c r="P47" s="151"/>
      <c r="Q47" s="150"/>
    </row>
    <row r="48" spans="1:18" x14ac:dyDescent="0.3">
      <c r="A48" s="148" t="s">
        <v>1</v>
      </c>
      <c r="B48" s="177"/>
      <c r="C48" s="168"/>
      <c r="D48" s="168"/>
      <c r="E48" s="161"/>
      <c r="F48" s="150"/>
      <c r="G48" s="152"/>
      <c r="H48" s="153"/>
      <c r="I48" s="152"/>
      <c r="J48" s="149">
        <f t="shared" si="0"/>
        <v>0</v>
      </c>
      <c r="K48" s="150">
        <f t="shared" si="1"/>
        <v>0</v>
      </c>
      <c r="M48" s="154"/>
      <c r="N48" s="350" t="s">
        <v>28</v>
      </c>
      <c r="O48" s="351"/>
      <c r="P48" s="161">
        <f>E51</f>
        <v>0</v>
      </c>
      <c r="Q48" s="162" t="e">
        <f>(P48/$P$51)*100</f>
        <v>#DIV/0!</v>
      </c>
    </row>
    <row r="49" spans="1:17" x14ac:dyDescent="0.3">
      <c r="A49" s="148" t="s">
        <v>38</v>
      </c>
      <c r="B49" s="177"/>
      <c r="C49" s="168"/>
      <c r="D49" s="168"/>
      <c r="E49" s="161"/>
      <c r="F49" s="150"/>
      <c r="G49" s="152"/>
      <c r="H49" s="153"/>
      <c r="I49" s="152"/>
      <c r="J49" s="149">
        <f t="shared" si="0"/>
        <v>0</v>
      </c>
      <c r="K49" s="150">
        <f t="shared" si="1"/>
        <v>0</v>
      </c>
      <c r="M49" s="154"/>
      <c r="N49" s="350" t="s">
        <v>29</v>
      </c>
      <c r="O49" s="351"/>
      <c r="P49" s="161">
        <f>F51</f>
        <v>0</v>
      </c>
      <c r="Q49" s="162" t="e">
        <f>(P49/$P$51)*100</f>
        <v>#DIV/0!</v>
      </c>
    </row>
    <row r="50" spans="1:17" x14ac:dyDescent="0.3">
      <c r="A50" s="148" t="s">
        <v>0</v>
      </c>
      <c r="B50" s="177"/>
      <c r="C50" s="168"/>
      <c r="D50" s="168"/>
      <c r="E50" s="161"/>
      <c r="F50" s="150"/>
      <c r="G50" s="152"/>
      <c r="H50" s="153"/>
      <c r="I50" s="152"/>
      <c r="J50" s="149">
        <f t="shared" si="0"/>
        <v>0</v>
      </c>
      <c r="K50" s="150">
        <f t="shared" si="1"/>
        <v>0</v>
      </c>
      <c r="M50" s="154"/>
      <c r="N50" s="359" t="s">
        <v>30</v>
      </c>
      <c r="O50" s="360"/>
      <c r="P50" s="161">
        <f>H51</f>
        <v>0</v>
      </c>
      <c r="Q50" s="162" t="e">
        <f>(P50/$P$51)*100</f>
        <v>#DIV/0!</v>
      </c>
    </row>
    <row r="51" spans="1:17" x14ac:dyDescent="0.3">
      <c r="A51" s="163" t="s">
        <v>24</v>
      </c>
      <c r="B51" s="178"/>
      <c r="C51" s="124">
        <f>SUM(C45:C50)</f>
        <v>0</v>
      </c>
      <c r="D51" s="124"/>
      <c r="E51" s="124">
        <f>SUM(E45:E50)</f>
        <v>0</v>
      </c>
      <c r="F51" s="158">
        <f>SUM(F45:F50)</f>
        <v>0</v>
      </c>
      <c r="G51" s="165"/>
      <c r="H51" s="156">
        <f>SUM(H45:H50)</f>
        <v>0</v>
      </c>
      <c r="I51" s="165"/>
      <c r="J51" s="164">
        <f>SUM(J45:J50)</f>
        <v>0</v>
      </c>
      <c r="K51" s="158">
        <f>SUM(K45:K50)</f>
        <v>0</v>
      </c>
      <c r="M51" s="154"/>
      <c r="N51" s="352" t="s">
        <v>26</v>
      </c>
      <c r="O51" s="353"/>
      <c r="P51" s="115">
        <f>SUM(P48:P50)</f>
        <v>0</v>
      </c>
      <c r="Q51" s="166" t="e">
        <f>(P51/$P$51)*100</f>
        <v>#DIV/0!</v>
      </c>
    </row>
    <row r="53" spans="1:17" x14ac:dyDescent="0.3">
      <c r="A53" s="336" t="s">
        <v>318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8"/>
      <c r="N53" s="354" t="s">
        <v>34</v>
      </c>
      <c r="O53" s="355"/>
      <c r="P53" s="355"/>
      <c r="Q53" s="356"/>
    </row>
    <row r="54" spans="1:17" x14ac:dyDescent="0.3">
      <c r="A54" s="143" t="s">
        <v>18</v>
      </c>
      <c r="B54" s="176"/>
      <c r="C54" s="145" t="s">
        <v>19</v>
      </c>
      <c r="D54" s="145"/>
      <c r="E54" s="145" t="s">
        <v>20</v>
      </c>
      <c r="F54" s="146" t="s">
        <v>21</v>
      </c>
      <c r="G54" s="143"/>
      <c r="H54" s="144" t="s">
        <v>22</v>
      </c>
      <c r="I54" s="143"/>
      <c r="J54" s="144" t="s">
        <v>23</v>
      </c>
      <c r="K54" s="147" t="s">
        <v>25</v>
      </c>
      <c r="N54" s="155" t="s">
        <v>31</v>
      </c>
      <c r="O54" s="156"/>
      <c r="P54" s="157" t="s">
        <v>32</v>
      </c>
      <c r="Q54" s="158" t="s">
        <v>27</v>
      </c>
    </row>
    <row r="55" spans="1:17" x14ac:dyDescent="0.3">
      <c r="A55" s="148" t="s">
        <v>35</v>
      </c>
      <c r="B55" s="177"/>
      <c r="C55" s="168">
        <f>SUM(fevereiro!C92+C45)</f>
        <v>14</v>
      </c>
      <c r="D55" s="168"/>
      <c r="E55" s="161">
        <f>fevereiro!E102+março!E31</f>
        <v>14</v>
      </c>
      <c r="F55" s="168">
        <f>SUM(fevereiro!F102+março!F31)</f>
        <v>0</v>
      </c>
      <c r="G55" s="152"/>
      <c r="H55" s="153"/>
      <c r="I55" s="152"/>
      <c r="J55" s="149">
        <f>E55+F55+H55</f>
        <v>14</v>
      </c>
      <c r="K55" s="150">
        <f>C55-J55</f>
        <v>0</v>
      </c>
      <c r="N55" s="357" t="s">
        <v>28</v>
      </c>
      <c r="O55" s="358"/>
      <c r="P55" s="161">
        <f>E61</f>
        <v>113</v>
      </c>
      <c r="Q55" s="162" t="e">
        <f>(P55/$P$51)*100</f>
        <v>#DIV/0!</v>
      </c>
    </row>
    <row r="56" spans="1:17" x14ac:dyDescent="0.3">
      <c r="A56" s="148" t="s">
        <v>37</v>
      </c>
      <c r="B56" s="177"/>
      <c r="C56" s="168">
        <f>SUM(fevereiro!C93+C46)</f>
        <v>0</v>
      </c>
      <c r="D56" s="168"/>
      <c r="E56" s="161">
        <v>0</v>
      </c>
      <c r="F56" s="168">
        <f>SUM(fevereiro!F103+março!F32)</f>
        <v>0</v>
      </c>
      <c r="G56" s="152"/>
      <c r="H56" s="153"/>
      <c r="I56" s="152"/>
      <c r="J56" s="149">
        <f>E56+F56+H56</f>
        <v>0</v>
      </c>
      <c r="K56" s="150">
        <f>C56-J56</f>
        <v>0</v>
      </c>
      <c r="N56" s="350" t="s">
        <v>29</v>
      </c>
      <c r="O56" s="351"/>
      <c r="P56" s="161">
        <f>F61</f>
        <v>2</v>
      </c>
      <c r="Q56" s="162" t="e">
        <f>(P56/$P$51)*100</f>
        <v>#DIV/0!</v>
      </c>
    </row>
    <row r="57" spans="1:17" x14ac:dyDescent="0.3">
      <c r="A57" s="148" t="s">
        <v>36</v>
      </c>
      <c r="B57" s="177"/>
      <c r="C57" s="168">
        <f>SUM(fevereiro!C104+março!C33)</f>
        <v>27</v>
      </c>
      <c r="D57" s="168"/>
      <c r="E57" s="161">
        <f>SUM(fevereiro!E104+março!E33)</f>
        <v>27</v>
      </c>
      <c r="F57" s="168">
        <f>SUM(fevereiro!F104+março!F33)</f>
        <v>0</v>
      </c>
      <c r="G57" s="152"/>
      <c r="H57" s="153"/>
      <c r="I57" s="152"/>
      <c r="J57" s="149">
        <f>E57+F57+H57</f>
        <v>27</v>
      </c>
      <c r="K57" s="150">
        <f>C57-J57</f>
        <v>0</v>
      </c>
      <c r="N57" s="350" t="s">
        <v>30</v>
      </c>
      <c r="O57" s="351"/>
      <c r="P57" s="161">
        <f>H61</f>
        <v>0</v>
      </c>
      <c r="Q57" s="162" t="e">
        <f>(P57/$P$51)*100</f>
        <v>#DIV/0!</v>
      </c>
    </row>
    <row r="58" spans="1:17" x14ac:dyDescent="0.3">
      <c r="A58" s="148" t="s">
        <v>1</v>
      </c>
      <c r="B58" s="177"/>
      <c r="C58" s="168">
        <f>SUM(fevereiro!C105+março!C34)</f>
        <v>22</v>
      </c>
      <c r="D58" s="168"/>
      <c r="E58" s="161">
        <f>fevereiro!E105+março!E34</f>
        <v>20</v>
      </c>
      <c r="F58" s="168">
        <f>SUM(fevereiro!F105+março!F34)</f>
        <v>2</v>
      </c>
      <c r="G58" s="152"/>
      <c r="H58" s="153"/>
      <c r="I58" s="152"/>
      <c r="J58" s="149">
        <f t="shared" ref="J58:J59" si="2">E58+F58+H58</f>
        <v>22</v>
      </c>
      <c r="K58" s="150">
        <f t="shared" ref="K58:K60" si="3">C58-J58</f>
        <v>0</v>
      </c>
      <c r="N58" s="159"/>
      <c r="O58" s="160"/>
      <c r="P58" s="161"/>
      <c r="Q58" s="162"/>
    </row>
    <row r="59" spans="1:17" x14ac:dyDescent="0.3">
      <c r="A59" s="148" t="s">
        <v>38</v>
      </c>
      <c r="B59" s="177"/>
      <c r="C59" s="168">
        <f>SUM(fevereiro!C106+março!C35)</f>
        <v>23</v>
      </c>
      <c r="D59" s="168"/>
      <c r="E59" s="161">
        <f>SUM(fevereiro!E106+março!E35)</f>
        <v>23</v>
      </c>
      <c r="F59" s="168">
        <f>SUM(fevereiro!F106+março!F35)</f>
        <v>0</v>
      </c>
      <c r="G59" s="152"/>
      <c r="H59" s="153"/>
      <c r="I59" s="152"/>
      <c r="J59" s="149">
        <f t="shared" si="2"/>
        <v>23</v>
      </c>
      <c r="K59" s="150">
        <f t="shared" si="3"/>
        <v>0</v>
      </c>
      <c r="N59" s="159"/>
      <c r="O59" s="160"/>
      <c r="P59" s="161"/>
      <c r="Q59" s="162"/>
    </row>
    <row r="60" spans="1:17" x14ac:dyDescent="0.3">
      <c r="A60" s="148" t="s">
        <v>0</v>
      </c>
      <c r="B60" s="177"/>
      <c r="C60" s="168">
        <f>SUM(fevereiro!C107+março!C36)</f>
        <v>29</v>
      </c>
      <c r="D60" s="168"/>
      <c r="E60" s="161">
        <f>SUM(fevereiro!E107+março!E36)</f>
        <v>29</v>
      </c>
      <c r="F60" s="168">
        <f>SUM(fevereiro!F107+março!F36)</f>
        <v>0</v>
      </c>
      <c r="G60" s="152"/>
      <c r="H60" s="153"/>
      <c r="I60" s="152"/>
      <c r="J60" s="149">
        <f>E60+F60+H60</f>
        <v>29</v>
      </c>
      <c r="K60" s="150">
        <f t="shared" si="3"/>
        <v>0</v>
      </c>
      <c r="N60" s="352" t="s">
        <v>26</v>
      </c>
      <c r="O60" s="353"/>
      <c r="P60" s="115">
        <f>SUM(P55:P57)</f>
        <v>115</v>
      </c>
      <c r="Q60" s="166" t="e">
        <f>(P60/$P$51)*100</f>
        <v>#DIV/0!</v>
      </c>
    </row>
    <row r="61" spans="1:17" x14ac:dyDescent="0.3">
      <c r="A61" s="163" t="s">
        <v>24</v>
      </c>
      <c r="B61" s="178"/>
      <c r="C61" s="124">
        <f>SUM(C55:C60)</f>
        <v>115</v>
      </c>
      <c r="D61" s="124"/>
      <c r="E61" s="124">
        <f>SUM(E55:E60)</f>
        <v>113</v>
      </c>
      <c r="F61" s="124">
        <f>SUM(F55:F60)</f>
        <v>2</v>
      </c>
      <c r="G61" s="165"/>
      <c r="H61" s="156">
        <f>SUM(H55:H60)</f>
        <v>0</v>
      </c>
      <c r="I61" s="165"/>
      <c r="J61" s="164">
        <f>SUM(J55:J60)</f>
        <v>115</v>
      </c>
      <c r="K61" s="158">
        <f>SUM(K55:K60)</f>
        <v>0</v>
      </c>
    </row>
    <row r="102" spans="3:3" x14ac:dyDescent="0.3">
      <c r="C102" s="138" t="b">
        <f>março!C41=SUM(janeiro!C78+fevereiro!C92)</f>
        <v>1</v>
      </c>
    </row>
  </sheetData>
  <mergeCells count="25">
    <mergeCell ref="A32:R32"/>
    <mergeCell ref="A34:A38"/>
    <mergeCell ref="A14:A19"/>
    <mergeCell ref="A20:R20"/>
    <mergeCell ref="A22:A25"/>
    <mergeCell ref="A26:R26"/>
    <mergeCell ref="A28:A31"/>
    <mergeCell ref="F28:G28"/>
    <mergeCell ref="A1:R3"/>
    <mergeCell ref="A5:A8"/>
    <mergeCell ref="A10:A11"/>
    <mergeCell ref="C10:C11"/>
    <mergeCell ref="A12:R12"/>
    <mergeCell ref="A43:K43"/>
    <mergeCell ref="N44:Q44"/>
    <mergeCell ref="N48:O48"/>
    <mergeCell ref="N49:O49"/>
    <mergeCell ref="N50:O50"/>
    <mergeCell ref="N57:O57"/>
    <mergeCell ref="N60:O60"/>
    <mergeCell ref="N51:O51"/>
    <mergeCell ref="A53:K53"/>
    <mergeCell ref="N53:Q53"/>
    <mergeCell ref="N55:O55"/>
    <mergeCell ref="N56:O56"/>
  </mergeCells>
  <pageMargins left="0.25" right="0.25" top="0.75" bottom="0.75" header="0.3" footer="0.3"/>
  <pageSetup paperSize="9" scale="5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janeiro!Area_de_impressao</vt:lpstr>
      <vt:lpstr>fevereiro!Titulos_de_impressao</vt:lpstr>
      <vt:lpstr>janeiro!Titulos_de_impressao</vt:lpstr>
      <vt:lpstr>março!Titulos_de_impressao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desenprof</dc:creator>
  <cp:lastModifiedBy>desenprof</cp:lastModifiedBy>
  <cp:lastPrinted>2023-06-30T15:15:32Z</cp:lastPrinted>
  <dcterms:created xsi:type="dcterms:W3CDTF">2020-01-09T17:14:13Z</dcterms:created>
  <dcterms:modified xsi:type="dcterms:W3CDTF">2023-06-30T18:20:54Z</dcterms:modified>
</cp:coreProperties>
</file>